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356" windowWidth="20440" windowHeight="12640" tabRatio="425" activeTab="0"/>
  </bookViews>
  <sheets>
    <sheet name="Results" sheetId="1" r:id="rId1"/>
    <sheet name="Sheet1" sheetId="2" r:id="rId2"/>
  </sheets>
  <definedNames>
    <definedName name="_xlnm.Print_Area" localSheetId="1">'Sheet1'!$A$1:$G$113</definedName>
  </definedNames>
  <calcPr fullCalcOnLoad="1"/>
</workbook>
</file>

<file path=xl/sharedStrings.xml><?xml version="1.0" encoding="utf-8"?>
<sst xmlns="http://schemas.openxmlformats.org/spreadsheetml/2006/main" count="177" uniqueCount="117">
  <si>
    <t>O.Owen</t>
  </si>
  <si>
    <t>W.Shelton</t>
  </si>
  <si>
    <t>S.Waterworth</t>
  </si>
  <si>
    <t>J Parr</t>
  </si>
  <si>
    <t>J Devlin</t>
  </si>
  <si>
    <t>M Worby</t>
  </si>
  <si>
    <t>R Patni</t>
  </si>
  <si>
    <t>C Reith</t>
  </si>
  <si>
    <t>Agg</t>
  </si>
  <si>
    <t>Pts</t>
  </si>
  <si>
    <t>Posn</t>
  </si>
  <si>
    <t>Total pts</t>
  </si>
  <si>
    <t>Total points</t>
  </si>
  <si>
    <t>Elizabeth A</t>
  </si>
  <si>
    <t>Framlingham A</t>
  </si>
  <si>
    <t>George Watsons A</t>
  </si>
  <si>
    <t>George Watsons B</t>
  </si>
  <si>
    <t>Greshams A</t>
  </si>
  <si>
    <t>Greshams B</t>
  </si>
  <si>
    <t>Oratory A</t>
  </si>
  <si>
    <t>Victoria A</t>
  </si>
  <si>
    <t>Pope</t>
  </si>
  <si>
    <t>Palmer</t>
  </si>
  <si>
    <t>Mee</t>
  </si>
  <si>
    <t>Bagert</t>
  </si>
  <si>
    <t>Witham</t>
  </si>
  <si>
    <t>Total</t>
  </si>
  <si>
    <t>Littlejohn</t>
  </si>
  <si>
    <t>Barron</t>
  </si>
  <si>
    <t>McDougall</t>
  </si>
  <si>
    <t>McAlpine</t>
  </si>
  <si>
    <t>Cheetham</t>
  </si>
  <si>
    <t>Sands</t>
  </si>
  <si>
    <t>Law</t>
  </si>
  <si>
    <t>Honhold</t>
  </si>
  <si>
    <t>Seale</t>
  </si>
  <si>
    <t>Giglio</t>
  </si>
  <si>
    <t>Bennett</t>
  </si>
  <si>
    <t>Davies</t>
  </si>
  <si>
    <t>Johnson, E</t>
  </si>
  <si>
    <t>Johnson, R</t>
  </si>
  <si>
    <t>Knight</t>
  </si>
  <si>
    <t>Ashfield</t>
  </si>
  <si>
    <t>Purdy</t>
  </si>
  <si>
    <t>Stilgoe</t>
  </si>
  <si>
    <t>Strong</t>
  </si>
  <si>
    <t>Ward</t>
  </si>
  <si>
    <t>Hohenberg</t>
  </si>
  <si>
    <t>Kenrick</t>
  </si>
  <si>
    <t>Mitchell</t>
  </si>
  <si>
    <t>Gilbert</t>
  </si>
  <si>
    <t>Inwood</t>
  </si>
  <si>
    <t>Edwards</t>
  </si>
  <si>
    <t>Briggs</t>
  </si>
  <si>
    <t>Creber</t>
  </si>
  <si>
    <t>Maher</t>
  </si>
  <si>
    <t>Voisin</t>
  </si>
  <si>
    <t>Winchester</t>
  </si>
  <si>
    <t>Birch</t>
  </si>
  <si>
    <t>deGruchy</t>
  </si>
  <si>
    <t>Baudainp</t>
  </si>
  <si>
    <t>A mixed start.  Good shooting to all for the other three rounds!   FOH</t>
  </si>
  <si>
    <t>Total:</t>
  </si>
  <si>
    <t xml:space="preserve"> </t>
  </si>
  <si>
    <t>Position</t>
  </si>
  <si>
    <t>R1</t>
  </si>
  <si>
    <t>R2</t>
  </si>
  <si>
    <t>R3</t>
  </si>
  <si>
    <t>R4</t>
  </si>
  <si>
    <t>R5</t>
  </si>
  <si>
    <t>League Table</t>
  </si>
  <si>
    <t>Points</t>
  </si>
  <si>
    <t>Ardvreck B</t>
  </si>
  <si>
    <t xml:space="preserve">BSSRA Division A6 Autumn Term 2008 </t>
  </si>
  <si>
    <t>Bedford Modern C</t>
  </si>
  <si>
    <t>Haberdashers C</t>
  </si>
  <si>
    <t>Kingston Grammar A</t>
  </si>
  <si>
    <t>Kingston Grammar B</t>
  </si>
  <si>
    <t>Sedbergh C</t>
  </si>
  <si>
    <t>The Skinners A</t>
  </si>
  <si>
    <t>J.Atkinson</t>
  </si>
  <si>
    <t>M.Fernando</t>
  </si>
  <si>
    <t>C.Cole</t>
  </si>
  <si>
    <t>H Stubbs</t>
  </si>
  <si>
    <t>E.Roberts</t>
  </si>
  <si>
    <t>R.Hazlehurst</t>
  </si>
  <si>
    <t>H.Walters</t>
  </si>
  <si>
    <t>S.Henderson</t>
  </si>
  <si>
    <t>H.Allen</t>
  </si>
  <si>
    <t>A.Constantinesksu</t>
  </si>
  <si>
    <t>L.Ingram</t>
  </si>
  <si>
    <t>W.Tindall</t>
  </si>
  <si>
    <t>J.Summerfield</t>
  </si>
  <si>
    <t>W.Strachan</t>
  </si>
  <si>
    <t>L.McMaster</t>
  </si>
  <si>
    <t>A.Francis</t>
  </si>
  <si>
    <t>R.Cooper</t>
  </si>
  <si>
    <t>T.Mills</t>
  </si>
  <si>
    <t>S.Reece</t>
  </si>
  <si>
    <t>R.Phillips</t>
  </si>
  <si>
    <t>S.Peacock</t>
  </si>
  <si>
    <t>E.Le Roy-Lewis</t>
  </si>
  <si>
    <t>M.Ewing</t>
  </si>
  <si>
    <t>C.M.McHardy</t>
  </si>
  <si>
    <t>S.Hogg</t>
  </si>
  <si>
    <t>E.Bryant</t>
  </si>
  <si>
    <t>S.Lockwood</t>
  </si>
  <si>
    <r>
      <t xml:space="preserve">Handicaps' which are </t>
    </r>
    <r>
      <rPr>
        <b/>
        <u val="single"/>
        <sz val="11"/>
        <rFont val="Times New Roman"/>
        <family val="0"/>
      </rPr>
      <t>added</t>
    </r>
  </si>
  <si>
    <t>W</t>
  </si>
  <si>
    <t>Bedford Modern have had to withdraw</t>
  </si>
  <si>
    <t>They remain on the list as they have completed three rounds</t>
  </si>
  <si>
    <t>Haberdashers withdrew for this round</t>
  </si>
  <si>
    <t>Congratulations to Ardvreck B and to Fernando (Kingston)</t>
  </si>
  <si>
    <t>and Waterworth (Sedbergh) on the highest averages</t>
  </si>
  <si>
    <t>over five cards.</t>
  </si>
  <si>
    <t>Best wishes for Christmas and 'good shooting' for 2009</t>
  </si>
  <si>
    <t>Frank Harriss 15/12/08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</si>
</sst>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  <numFmt numFmtId="171" formatCode="0;\-0;;@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4"/>
      <name val="Times New Roman"/>
      <family val="1"/>
    </font>
    <font>
      <sz val="8"/>
      <name val="Verdana"/>
      <family val="0"/>
    </font>
    <font>
      <b/>
      <u val="single"/>
      <sz val="11"/>
      <name val="Times New Roman"/>
      <family val="0"/>
    </font>
    <font>
      <b/>
      <i/>
      <sz val="11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170" fontId="7" fillId="0" borderId="0" xfId="21" applyNumberFormat="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0" applyFont="1" applyAlignment="1">
      <alignment/>
    </xf>
    <xf numFmtId="171" fontId="7" fillId="0" borderId="0" xfId="21" applyNumberFormat="1" applyFont="1" applyBorder="1" applyAlignment="1">
      <alignment horizontal="right"/>
      <protection/>
    </xf>
    <xf numFmtId="0" fontId="7" fillId="0" borderId="0" xfId="21" applyFont="1" applyAlignment="1">
      <alignment horizontal="center"/>
      <protection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170" fontId="7" fillId="0" borderId="4" xfId="21" applyNumberFormat="1" applyFont="1" applyBorder="1" applyAlignment="1">
      <alignment horizontal="center"/>
      <protection/>
    </xf>
    <xf numFmtId="0" fontId="7" fillId="0" borderId="3" xfId="21" applyFont="1" applyBorder="1" applyAlignment="1">
      <alignment horizontal="right"/>
      <protection/>
    </xf>
    <xf numFmtId="0" fontId="7" fillId="0" borderId="5" xfId="21" applyFont="1" applyBorder="1">
      <alignment/>
      <protection/>
    </xf>
    <xf numFmtId="171" fontId="7" fillId="0" borderId="6" xfId="21" applyNumberFormat="1" applyFont="1" applyBorder="1" applyAlignment="1">
      <alignment horizontal="right"/>
      <protection/>
    </xf>
    <xf numFmtId="170" fontId="7" fillId="0" borderId="7" xfId="21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1" xfId="21" applyFont="1" applyBorder="1" applyAlignment="1">
      <alignment horizontal="left"/>
      <protection/>
    </xf>
    <xf numFmtId="0" fontId="7" fillId="0" borderId="2" xfId="21" applyFont="1" applyBorder="1" applyAlignment="1">
      <alignment horizontal="centerContinuous"/>
      <protection/>
    </xf>
    <xf numFmtId="0" fontId="7" fillId="0" borderId="2" xfId="21" applyFont="1" applyBorder="1">
      <alignment/>
      <protection/>
    </xf>
    <xf numFmtId="0" fontId="7" fillId="0" borderId="7" xfId="21" applyFont="1" applyBorder="1">
      <alignment/>
      <protection/>
    </xf>
    <xf numFmtId="0" fontId="7" fillId="0" borderId="3" xfId="21" applyFont="1" applyBorder="1">
      <alignment/>
      <protection/>
    </xf>
    <xf numFmtId="0" fontId="8" fillId="0" borderId="3" xfId="21" applyFont="1" applyBorder="1">
      <alignment/>
      <protection/>
    </xf>
    <xf numFmtId="0" fontId="7" fillId="0" borderId="4" xfId="21" applyNumberFormat="1" applyFont="1" applyBorder="1" applyAlignment="1">
      <alignment horizontal="center"/>
      <protection/>
    </xf>
    <xf numFmtId="0" fontId="7" fillId="0" borderId="8" xfId="21" applyNumberFormat="1" applyFont="1" applyBorder="1" applyAlignment="1">
      <alignment horizontal="center"/>
      <protection/>
    </xf>
    <xf numFmtId="1" fontId="7" fillId="0" borderId="0" xfId="21" applyNumberFormat="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4" xfId="21" applyFont="1" applyBorder="1" applyAlignment="1">
      <alignment horizontal="center"/>
      <protection/>
    </xf>
    <xf numFmtId="0" fontId="7" fillId="0" borderId="5" xfId="21" applyFont="1" applyBorder="1" applyAlignment="1">
      <alignment horizontal="right"/>
      <protection/>
    </xf>
    <xf numFmtId="1" fontId="7" fillId="0" borderId="0" xfId="21" applyNumberFormat="1" applyFont="1">
      <alignment/>
      <protection/>
    </xf>
    <xf numFmtId="1" fontId="7" fillId="0" borderId="2" xfId="21" applyNumberFormat="1" applyFont="1" applyBorder="1" applyAlignment="1">
      <alignment horizontal="center"/>
      <protection/>
    </xf>
    <xf numFmtId="1" fontId="7" fillId="0" borderId="0" xfId="21" applyNumberFormat="1" applyFont="1" applyBorder="1" applyAlignment="1">
      <alignment horizontal="right"/>
      <protection/>
    </xf>
    <xf numFmtId="1" fontId="7" fillId="0" borderId="6" xfId="21" applyNumberFormat="1" applyFont="1" applyBorder="1" applyAlignment="1">
      <alignment horizontal="right"/>
      <protection/>
    </xf>
    <xf numFmtId="1" fontId="7" fillId="0" borderId="2" xfId="21" applyNumberFormat="1" applyFont="1" applyBorder="1" applyAlignment="1">
      <alignment horizontal="right"/>
      <protection/>
    </xf>
    <xf numFmtId="170" fontId="7" fillId="0" borderId="4" xfId="21" applyNumberFormat="1" applyFont="1" applyBorder="1" applyAlignment="1">
      <alignment horizontal="center"/>
      <protection/>
    </xf>
    <xf numFmtId="0" fontId="7" fillId="0" borderId="0" xfId="21" applyFont="1" applyFill="1" applyBorder="1">
      <alignment/>
      <protection/>
    </xf>
    <xf numFmtId="0" fontId="13" fillId="0" borderId="0" xfId="21" applyFont="1">
      <alignment/>
      <protection/>
    </xf>
    <xf numFmtId="0" fontId="0" fillId="0" borderId="0" xfId="21" applyFont="1">
      <alignment/>
      <protection/>
    </xf>
    <xf numFmtId="1" fontId="10" fillId="0" borderId="0" xfId="21" applyNumberFormat="1" applyFont="1" applyAlignment="1">
      <alignment horizontal="center"/>
      <protection/>
    </xf>
    <xf numFmtId="0" fontId="8" fillId="0" borderId="1" xfId="21" applyFont="1" applyBorder="1" applyAlignment="1" quotePrefix="1">
      <alignment horizontal="center"/>
      <protection/>
    </xf>
    <xf numFmtId="0" fontId="8" fillId="0" borderId="7" xfId="21" applyFont="1" applyBorder="1" applyAlignment="1">
      <alignment horizontal="center"/>
      <protection/>
    </xf>
    <xf numFmtId="0" fontId="1" fillId="0" borderId="4" xfId="0" applyFont="1" applyBorder="1" applyAlignment="1">
      <alignment horizontal="center"/>
    </xf>
    <xf numFmtId="0" fontId="8" fillId="0" borderId="5" xfId="21" applyFont="1" applyBorder="1">
      <alignment/>
      <protection/>
    </xf>
    <xf numFmtId="0" fontId="7" fillId="0" borderId="6" xfId="21" applyFont="1" applyBorder="1" applyAlignment="1">
      <alignment horizontal="center"/>
      <protection/>
    </xf>
    <xf numFmtId="1" fontId="7" fillId="0" borderId="6" xfId="21" applyNumberFormat="1" applyFont="1" applyBorder="1" applyAlignment="1">
      <alignment horizontal="center"/>
      <protection/>
    </xf>
    <xf numFmtId="0" fontId="1" fillId="0" borderId="8" xfId="0" applyFont="1" applyBorder="1" applyAlignment="1">
      <alignment horizontal="center"/>
    </xf>
    <xf numFmtId="170" fontId="8" fillId="0" borderId="4" xfId="21" applyNumberFormat="1" applyFont="1" applyBorder="1" applyAlignment="1">
      <alignment horizontal="center"/>
      <protection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pring C3 2007 to sen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workbookViewId="0" topLeftCell="A1">
      <selection activeCell="X20" sqref="X20"/>
    </sheetView>
  </sheetViews>
  <sheetFormatPr defaultColWidth="11.00390625" defaultRowHeight="12.75"/>
  <cols>
    <col min="1" max="1" width="17.625" style="4" customWidth="1"/>
    <col min="2" max="2" width="3.875" style="4" customWidth="1"/>
    <col min="3" max="3" width="4.375" style="4" customWidth="1"/>
    <col min="4" max="4" width="3.875" style="32" customWidth="1"/>
    <col min="5" max="5" width="4.375" style="32" customWidth="1"/>
    <col min="6" max="6" width="3.875" style="32" customWidth="1"/>
    <col min="7" max="7" width="6.125" style="4" customWidth="1"/>
    <col min="8" max="8" width="2.75390625" style="4" customWidth="1"/>
    <col min="9" max="9" width="12.375" style="4" hidden="1" customWidth="1"/>
    <col min="10" max="10" width="3.25390625" style="4" hidden="1" customWidth="1"/>
    <col min="11" max="11" width="5.875" style="4" hidden="1" customWidth="1"/>
    <col min="12" max="12" width="6.875" style="4" hidden="1" customWidth="1"/>
    <col min="13" max="13" width="6.25390625" style="4" hidden="1" customWidth="1"/>
    <col min="14" max="14" width="7.375" style="4" hidden="1" customWidth="1"/>
    <col min="15" max="15" width="17.125" style="4" customWidth="1"/>
    <col min="16" max="18" width="3.00390625" style="4" customWidth="1"/>
    <col min="19" max="19" width="3.375" style="4" customWidth="1"/>
    <col min="20" max="20" width="3.00390625" style="4" customWidth="1"/>
    <col min="21" max="21" width="4.625" style="4" bestFit="1" customWidth="1"/>
    <col min="22" max="22" width="5.00390625" style="4" customWidth="1"/>
    <col min="23" max="23" width="6.625" style="4" bestFit="1" customWidth="1"/>
    <col min="24" max="16384" width="8.00390625" style="4" customWidth="1"/>
  </cols>
  <sheetData>
    <row r="1" spans="1:23" ht="15.7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ht="6.75" customHeight="1"/>
    <row r="3" spans="1:24" ht="12.75" customHeight="1">
      <c r="A3" s="3"/>
      <c r="B3" s="5" t="s">
        <v>65</v>
      </c>
      <c r="C3" s="5" t="s">
        <v>66</v>
      </c>
      <c r="D3" s="28" t="s">
        <v>67</v>
      </c>
      <c r="E3" s="28" t="s">
        <v>68</v>
      </c>
      <c r="F3" s="28" t="s">
        <v>69</v>
      </c>
      <c r="G3" s="2"/>
      <c r="H3" s="3"/>
      <c r="I3" s="3"/>
      <c r="J3" s="5"/>
      <c r="K3" s="5"/>
      <c r="L3" s="5"/>
      <c r="M3" s="5"/>
      <c r="N3" s="5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 customHeight="1">
      <c r="A4" s="9" t="s">
        <v>72</v>
      </c>
      <c r="B4" s="10"/>
      <c r="C4" s="10"/>
      <c r="D4" s="33"/>
      <c r="E4" s="33"/>
      <c r="F4" s="36"/>
      <c r="G4" s="23"/>
      <c r="H4" s="3"/>
      <c r="I4" s="3"/>
      <c r="J4" s="5"/>
      <c r="K4" s="5"/>
      <c r="L4" s="5"/>
      <c r="M4" s="5"/>
      <c r="N4" s="5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 customHeight="1">
      <c r="A5" s="11" t="s">
        <v>100</v>
      </c>
      <c r="B5" s="12">
        <v>85</v>
      </c>
      <c r="C5" s="12">
        <v>85</v>
      </c>
      <c r="D5" s="34">
        <v>79</v>
      </c>
      <c r="E5" s="34">
        <v>86</v>
      </c>
      <c r="F5" s="34">
        <v>80</v>
      </c>
      <c r="G5" s="13">
        <f>AVERAGE(B5:F5)</f>
        <v>83</v>
      </c>
      <c r="H5" s="3"/>
      <c r="I5" s="3"/>
      <c r="J5" s="5"/>
      <c r="K5" s="5"/>
      <c r="L5" s="5"/>
      <c r="M5" s="5"/>
      <c r="N5" s="5"/>
      <c r="O5"/>
      <c r="P5" s="3"/>
      <c r="Q5" s="3"/>
      <c r="R5" s="3"/>
      <c r="S5" s="3"/>
      <c r="T5" s="3"/>
      <c r="U5" s="3"/>
      <c r="V5" s="3"/>
      <c r="W5" s="3"/>
      <c r="X5" s="3"/>
    </row>
    <row r="6" spans="1:24" ht="12.75" customHeight="1">
      <c r="A6" s="11" t="s">
        <v>101</v>
      </c>
      <c r="B6" s="12">
        <v>94</v>
      </c>
      <c r="C6" s="12">
        <v>86</v>
      </c>
      <c r="D6" s="34">
        <v>87</v>
      </c>
      <c r="E6" s="34">
        <v>81</v>
      </c>
      <c r="F6" s="34">
        <v>87</v>
      </c>
      <c r="G6" s="13">
        <f>AVERAGE(B6:F6)</f>
        <v>87</v>
      </c>
      <c r="H6" s="3"/>
      <c r="I6" s="3"/>
      <c r="J6" s="5"/>
      <c r="K6" s="5"/>
      <c r="L6" s="5"/>
      <c r="M6" s="5"/>
      <c r="N6" s="5"/>
      <c r="O6"/>
      <c r="P6" s="6"/>
      <c r="Q6" s="3"/>
      <c r="R6" s="3"/>
      <c r="S6" s="3"/>
      <c r="T6" s="3"/>
      <c r="U6" s="3"/>
      <c r="V6" s="3"/>
      <c r="W6" s="3"/>
      <c r="X6" s="3"/>
    </row>
    <row r="7" spans="1:24" ht="12.75" customHeight="1">
      <c r="A7" s="11" t="s">
        <v>102</v>
      </c>
      <c r="B7" s="12">
        <v>92</v>
      </c>
      <c r="C7" s="12">
        <v>83</v>
      </c>
      <c r="D7" s="34">
        <v>87</v>
      </c>
      <c r="E7" s="34">
        <v>90</v>
      </c>
      <c r="F7" s="34">
        <v>93</v>
      </c>
      <c r="G7" s="13">
        <f>AVERAGE(B7:F7)</f>
        <v>89</v>
      </c>
      <c r="H7" s="3"/>
      <c r="I7" s="3"/>
      <c r="J7" s="5"/>
      <c r="K7" s="5"/>
      <c r="L7" s="5"/>
      <c r="M7" s="5"/>
      <c r="N7" s="5"/>
      <c r="O7"/>
      <c r="P7" s="3"/>
      <c r="Q7" s="3"/>
      <c r="R7" s="3"/>
      <c r="S7" s="3"/>
      <c r="T7" s="3"/>
      <c r="U7" s="3"/>
      <c r="V7" s="3"/>
      <c r="W7" s="3"/>
      <c r="X7" s="3"/>
    </row>
    <row r="8" spans="1:24" ht="12.75" customHeight="1">
      <c r="A8" s="11" t="s">
        <v>103</v>
      </c>
      <c r="B8" s="12">
        <v>91</v>
      </c>
      <c r="C8" s="12">
        <v>87</v>
      </c>
      <c r="D8" s="34">
        <v>91</v>
      </c>
      <c r="E8" s="34">
        <v>88</v>
      </c>
      <c r="F8" s="34">
        <v>87</v>
      </c>
      <c r="G8" s="13">
        <f>AVERAGE(B8:F8)</f>
        <v>88.8</v>
      </c>
      <c r="H8" s="3"/>
      <c r="I8" s="3"/>
      <c r="J8" s="5"/>
      <c r="K8" s="5"/>
      <c r="L8" s="5"/>
      <c r="M8" s="5"/>
      <c r="N8" s="5"/>
      <c r="P8" s="3"/>
      <c r="Q8" s="3"/>
      <c r="R8" s="3"/>
      <c r="S8" s="3"/>
      <c r="T8" s="3"/>
      <c r="U8" s="3"/>
      <c r="V8" s="3"/>
      <c r="W8" s="3"/>
      <c r="X8" s="3"/>
    </row>
    <row r="9" spans="1:24" ht="12.75" customHeight="1">
      <c r="A9" s="11" t="s">
        <v>104</v>
      </c>
      <c r="B9" s="12">
        <v>87</v>
      </c>
      <c r="C9" s="12">
        <v>84</v>
      </c>
      <c r="D9" s="34">
        <v>89</v>
      </c>
      <c r="E9" s="34">
        <v>85</v>
      </c>
      <c r="F9" s="34">
        <v>83</v>
      </c>
      <c r="G9" s="13">
        <f>AVERAGE(B9:F9)</f>
        <v>85.6</v>
      </c>
      <c r="H9" s="3"/>
      <c r="I9" s="3"/>
      <c r="J9" s="5"/>
      <c r="K9" s="5"/>
      <c r="L9" s="5"/>
      <c r="M9" s="5"/>
      <c r="N9" s="5"/>
      <c r="P9" s="3"/>
      <c r="Q9" s="3"/>
      <c r="R9" s="3"/>
      <c r="S9" s="3"/>
      <c r="T9" s="3"/>
      <c r="U9" s="3"/>
      <c r="V9" s="3"/>
      <c r="W9" s="3"/>
      <c r="X9" s="3"/>
    </row>
    <row r="10" spans="1:24" ht="12.75" customHeight="1">
      <c r="A10" s="14" t="s">
        <v>62</v>
      </c>
      <c r="B10" s="7">
        <f>IF(SUM(B5:B9)=0,0,SUM(B5:B9)+$P28)</f>
        <v>449</v>
      </c>
      <c r="C10" s="7">
        <f>IF(SUM(C5:C9)=0,0,SUM(C5:C9)+$P28)</f>
        <v>425</v>
      </c>
      <c r="D10" s="34">
        <f>IF(SUM(D5:D9)=0,0,SUM(D5:D9)+$P29)</f>
        <v>438</v>
      </c>
      <c r="E10" s="34">
        <f>IF(SUM(E5:E9)=0,0,SUM(E5:E9)+$P29)</f>
        <v>435</v>
      </c>
      <c r="F10" s="34">
        <f>IF(SUM(F5:F9)=0,0,SUM(F5:F9)+$P29)</f>
        <v>435</v>
      </c>
      <c r="G10" s="26">
        <f>SUM(B10:F10)</f>
        <v>2182</v>
      </c>
      <c r="H10" s="3"/>
      <c r="I10" s="3"/>
      <c r="J10" s="5"/>
      <c r="K10" s="5"/>
      <c r="L10" s="5"/>
      <c r="M10" s="5"/>
      <c r="N10" s="5"/>
      <c r="Q10" s="3"/>
      <c r="R10" s="3"/>
      <c r="S10" s="3"/>
      <c r="T10" s="3"/>
      <c r="U10" s="3"/>
      <c r="V10" s="3"/>
      <c r="W10" s="3"/>
      <c r="X10" s="3"/>
    </row>
    <row r="11" spans="1:24" ht="12.75" customHeight="1">
      <c r="A11" s="31" t="s">
        <v>71</v>
      </c>
      <c r="B11" s="16">
        <f>P39</f>
        <v>7</v>
      </c>
      <c r="C11" s="16">
        <f>Q39</f>
        <v>5</v>
      </c>
      <c r="D11" s="35">
        <f>R39</f>
        <v>6</v>
      </c>
      <c r="E11" s="35">
        <f>S39</f>
        <v>6</v>
      </c>
      <c r="F11" s="35">
        <f>T39</f>
        <v>6</v>
      </c>
      <c r="G11" s="26">
        <f>SUM(B11:F11)</f>
        <v>30</v>
      </c>
      <c r="H11" s="3"/>
      <c r="I11" s="3"/>
      <c r="J11" s="5"/>
      <c r="K11" s="5"/>
      <c r="L11" s="5"/>
      <c r="M11" s="5"/>
      <c r="N11" s="5"/>
      <c r="P11" s="3"/>
      <c r="Q11" s="3"/>
      <c r="R11" s="3"/>
      <c r="S11" s="3"/>
      <c r="T11" s="3"/>
      <c r="U11" s="3"/>
      <c r="V11" s="3"/>
      <c r="W11" s="3"/>
      <c r="X11" s="3"/>
    </row>
    <row r="12" spans="1:24" ht="12.75" customHeight="1">
      <c r="A12" s="9" t="s">
        <v>74</v>
      </c>
      <c r="B12" s="10"/>
      <c r="C12" s="10"/>
      <c r="D12" s="33"/>
      <c r="E12" s="33"/>
      <c r="F12" s="36"/>
      <c r="G12" s="23"/>
      <c r="H12" s="3"/>
      <c r="I12" s="3"/>
      <c r="J12" s="5"/>
      <c r="K12" s="5"/>
      <c r="L12" s="5"/>
      <c r="M12" s="5"/>
      <c r="N12" s="5"/>
      <c r="O12" s="39"/>
      <c r="P12" s="3"/>
      <c r="Q12" s="3"/>
      <c r="R12" s="3"/>
      <c r="S12" s="3"/>
      <c r="T12" s="3"/>
      <c r="U12" s="3"/>
      <c r="V12" s="3"/>
      <c r="W12" s="3"/>
      <c r="X12" s="3"/>
    </row>
    <row r="13" spans="1:24" ht="12.75" customHeight="1">
      <c r="A13" s="11" t="s">
        <v>90</v>
      </c>
      <c r="B13" s="4">
        <v>75</v>
      </c>
      <c r="C13" s="12">
        <v>83</v>
      </c>
      <c r="D13" s="34"/>
      <c r="E13" s="34"/>
      <c r="F13" s="34"/>
      <c r="G13" s="13">
        <f>AVERAGE(C13:F13)</f>
        <v>83</v>
      </c>
      <c r="H13" s="3"/>
      <c r="I13" s="3"/>
      <c r="J13" s="5"/>
      <c r="K13" s="5"/>
      <c r="L13" s="5"/>
      <c r="M13" s="5"/>
      <c r="N13" s="5"/>
      <c r="O13"/>
      <c r="P13"/>
      <c r="Q13"/>
      <c r="R13"/>
      <c r="S13"/>
      <c r="T13" s="3"/>
      <c r="U13" s="3"/>
      <c r="V13" s="3"/>
      <c r="W13" s="3"/>
      <c r="X13" s="3"/>
    </row>
    <row r="14" spans="1:24" ht="12.75" customHeight="1">
      <c r="A14" s="11" t="s">
        <v>91</v>
      </c>
      <c r="B14" s="4">
        <v>84</v>
      </c>
      <c r="C14" s="12">
        <v>55</v>
      </c>
      <c r="D14" s="34">
        <v>75</v>
      </c>
      <c r="E14" s="34"/>
      <c r="F14" s="34"/>
      <c r="G14" s="13">
        <f>AVERAGE(C14:F14)</f>
        <v>65</v>
      </c>
      <c r="H14" s="3"/>
      <c r="I14" s="3"/>
      <c r="J14" s="5"/>
      <c r="K14" s="5"/>
      <c r="L14" s="5"/>
      <c r="M14" s="5"/>
      <c r="N14" s="5"/>
      <c r="O14" t="s">
        <v>109</v>
      </c>
      <c r="P14"/>
      <c r="Q14"/>
      <c r="R14"/>
      <c r="S14"/>
      <c r="T14" s="3"/>
      <c r="U14" s="3"/>
      <c r="V14" s="3"/>
      <c r="W14" s="3"/>
      <c r="X14" s="3"/>
    </row>
    <row r="15" spans="1:24" ht="12.75" customHeight="1">
      <c r="A15" s="11" t="s">
        <v>92</v>
      </c>
      <c r="B15" s="4">
        <v>82</v>
      </c>
      <c r="C15" s="12">
        <v>81</v>
      </c>
      <c r="D15" s="34">
        <v>82</v>
      </c>
      <c r="E15" s="34"/>
      <c r="F15" s="34"/>
      <c r="G15" s="13">
        <f>AVERAGE(C15:F15)</f>
        <v>81.5</v>
      </c>
      <c r="H15" s="3"/>
      <c r="I15" s="3"/>
      <c r="J15" s="5"/>
      <c r="K15" s="5"/>
      <c r="L15" s="5"/>
      <c r="M15" s="5"/>
      <c r="N15" s="5"/>
      <c r="O15" s="40" t="s">
        <v>110</v>
      </c>
      <c r="P15"/>
      <c r="Q15"/>
      <c r="R15"/>
      <c r="S15"/>
      <c r="T15" s="3"/>
      <c r="U15" s="3"/>
      <c r="V15" s="3"/>
      <c r="W15" s="3"/>
      <c r="X15" s="3"/>
    </row>
    <row r="16" spans="1:24" ht="12.75" customHeight="1">
      <c r="A16" s="11" t="s">
        <v>93</v>
      </c>
      <c r="B16" s="4">
        <v>91</v>
      </c>
      <c r="C16" s="12">
        <v>94</v>
      </c>
      <c r="D16" s="34">
        <v>90</v>
      </c>
      <c r="E16" s="34"/>
      <c r="F16" s="34"/>
      <c r="G16" s="13">
        <f>AVERAGE(C16:F16)</f>
        <v>92</v>
      </c>
      <c r="H16" s="3"/>
      <c r="I16" s="3"/>
      <c r="J16" s="5"/>
      <c r="K16" s="5"/>
      <c r="L16" s="5"/>
      <c r="M16" s="5"/>
      <c r="N16" s="5"/>
      <c r="P16"/>
      <c r="Q16"/>
      <c r="R16"/>
      <c r="S16"/>
      <c r="T16" s="3"/>
      <c r="U16" s="3"/>
      <c r="V16" s="3"/>
      <c r="W16" s="3"/>
      <c r="X16" s="3"/>
    </row>
    <row r="17" spans="1:24" ht="12.75" customHeight="1">
      <c r="A17" s="11" t="s">
        <v>94</v>
      </c>
      <c r="B17" s="4">
        <v>86</v>
      </c>
      <c r="C17" s="12">
        <v>89</v>
      </c>
      <c r="D17" s="34">
        <v>89</v>
      </c>
      <c r="E17" s="34"/>
      <c r="F17" s="34"/>
      <c r="G17" s="13">
        <f>AVERAGE(C17:F17)</f>
        <v>89</v>
      </c>
      <c r="H17" s="3"/>
      <c r="I17" s="3"/>
      <c r="J17" s="5"/>
      <c r="K17" s="5"/>
      <c r="L17" s="5"/>
      <c r="M17" s="5"/>
      <c r="N17" s="5"/>
      <c r="O17" t="s">
        <v>111</v>
      </c>
      <c r="P17"/>
      <c r="Q17"/>
      <c r="R17"/>
      <c r="S17"/>
      <c r="T17" s="3"/>
      <c r="U17" s="3"/>
      <c r="V17" s="3"/>
      <c r="W17" s="3"/>
      <c r="X17" s="3"/>
    </row>
    <row r="18" spans="1:24" ht="12.75" customHeight="1">
      <c r="A18" s="14" t="s">
        <v>62</v>
      </c>
      <c r="B18" s="7">
        <f>IF(SUM(B13:B17)=0,0,SUM(B13:B17)+$P29)</f>
        <v>423</v>
      </c>
      <c r="C18" s="7">
        <f>IF(SUM(C13:C17)=0,0,SUM(C13:C17)+$P29)</f>
        <v>407</v>
      </c>
      <c r="D18" s="34">
        <f>IF(SUM(D13:D17)=0,0,SUM(D13:D17)+$P37)</f>
        <v>336</v>
      </c>
      <c r="E18" s="34">
        <f>IF(SUM(E13:E17)=0,0,SUM(E13:E17)+$P37)</f>
        <v>0</v>
      </c>
      <c r="F18" s="34">
        <f>IF(SUM(F13:F17)=0,0,SUM(F13:F17)+$P37)</f>
        <v>0</v>
      </c>
      <c r="G18" s="26">
        <f>SUM(B18:F18)</f>
        <v>1166</v>
      </c>
      <c r="H18" s="3"/>
      <c r="I18" s="3"/>
      <c r="J18" s="5"/>
      <c r="K18" s="5"/>
      <c r="L18" s="5"/>
      <c r="M18" s="5"/>
      <c r="N18" s="5"/>
      <c r="O18"/>
      <c r="P18"/>
      <c r="Q18"/>
      <c r="R18"/>
      <c r="S18"/>
      <c r="T18" s="3"/>
      <c r="U18" s="3"/>
      <c r="V18" s="3"/>
      <c r="W18" s="3"/>
      <c r="X18" s="3"/>
    </row>
    <row r="19" spans="1:24" ht="12.75" customHeight="1">
      <c r="A19" s="31" t="s">
        <v>71</v>
      </c>
      <c r="B19" s="16">
        <f>P40</f>
        <v>4</v>
      </c>
      <c r="C19" s="16">
        <f>Q40</f>
        <v>1</v>
      </c>
      <c r="D19" s="35">
        <f>R40</f>
        <v>1</v>
      </c>
      <c r="E19" s="35" t="str">
        <f>S40</f>
        <v>W</v>
      </c>
      <c r="F19" s="35" t="str">
        <f>T40</f>
        <v>W</v>
      </c>
      <c r="G19" s="26">
        <f>SUM(B19:F19)</f>
        <v>6</v>
      </c>
      <c r="H19" s="3"/>
      <c r="I19" s="3"/>
      <c r="J19" s="5"/>
      <c r="K19" s="5"/>
      <c r="L19" s="5"/>
      <c r="M19" s="5"/>
      <c r="N19" s="5"/>
      <c r="O19" s="40" t="s">
        <v>112</v>
      </c>
      <c r="P19"/>
      <c r="Q19"/>
      <c r="R19"/>
      <c r="S19"/>
      <c r="T19" s="3"/>
      <c r="U19" s="3"/>
      <c r="V19" s="3"/>
      <c r="W19" s="3"/>
      <c r="X19" s="3"/>
    </row>
    <row r="20" spans="1:24" ht="12.75" customHeight="1">
      <c r="A20" s="9" t="s">
        <v>75</v>
      </c>
      <c r="B20" s="10"/>
      <c r="C20" s="10"/>
      <c r="D20" s="36"/>
      <c r="E20" s="36"/>
      <c r="F20" s="36"/>
      <c r="G20" s="17" t="s">
        <v>63</v>
      </c>
      <c r="H20" s="3"/>
      <c r="I20" s="3"/>
      <c r="J20" s="5"/>
      <c r="K20" s="5"/>
      <c r="L20" s="5"/>
      <c r="M20" s="5"/>
      <c r="N20" s="5"/>
      <c r="O20" s="50" t="s">
        <v>113</v>
      </c>
      <c r="P20"/>
      <c r="Q20"/>
      <c r="R20"/>
      <c r="S20"/>
      <c r="T20" s="3"/>
      <c r="U20" s="3"/>
      <c r="V20" s="3"/>
      <c r="W20" s="3"/>
      <c r="X20" s="3"/>
    </row>
    <row r="21" spans="1:24" ht="12.75" customHeight="1">
      <c r="A21" s="11" t="s">
        <v>3</v>
      </c>
      <c r="B21" s="12">
        <v>91</v>
      </c>
      <c r="C21" s="12">
        <v>92</v>
      </c>
      <c r="D21" s="34">
        <v>87</v>
      </c>
      <c r="E21" s="34"/>
      <c r="F21" s="34"/>
      <c r="G21" s="13">
        <f>AVERAGE(B21:F21)</f>
        <v>90</v>
      </c>
      <c r="H21" s="3"/>
      <c r="I21" s="3"/>
      <c r="J21" s="5"/>
      <c r="K21" s="5"/>
      <c r="L21" s="5"/>
      <c r="M21" s="5"/>
      <c r="N21" s="5"/>
      <c r="O21" t="s">
        <v>114</v>
      </c>
      <c r="P21"/>
      <c r="Q21"/>
      <c r="R21"/>
      <c r="S21"/>
      <c r="T21" s="3"/>
      <c r="U21" s="3"/>
      <c r="V21" s="3"/>
      <c r="W21" s="3"/>
      <c r="X21" s="3"/>
    </row>
    <row r="22" spans="1:24" ht="12.75" customHeight="1">
      <c r="A22" s="11" t="s">
        <v>4</v>
      </c>
      <c r="B22" s="12">
        <v>83</v>
      </c>
      <c r="C22" s="12">
        <v>93</v>
      </c>
      <c r="D22" s="34">
        <v>87</v>
      </c>
      <c r="E22" s="34">
        <v>96</v>
      </c>
      <c r="F22" s="34"/>
      <c r="G22" s="13">
        <f>AVERAGE(B22:F22)</f>
        <v>89.75</v>
      </c>
      <c r="H22" s="3"/>
      <c r="I22" s="3"/>
      <c r="J22" s="5"/>
      <c r="K22" s="5"/>
      <c r="L22" s="5"/>
      <c r="M22" s="5"/>
      <c r="N22" s="5"/>
      <c r="O22"/>
      <c r="P22"/>
      <c r="Q22"/>
      <c r="R22"/>
      <c r="S22"/>
      <c r="T22" s="3"/>
      <c r="U22" s="3"/>
      <c r="V22" s="3"/>
      <c r="W22" s="3"/>
      <c r="X22" s="3"/>
    </row>
    <row r="23" spans="1:24" ht="12.75" customHeight="1">
      <c r="A23" s="11" t="s">
        <v>5</v>
      </c>
      <c r="B23" s="12">
        <v>91</v>
      </c>
      <c r="C23" s="12">
        <v>87</v>
      </c>
      <c r="D23" s="34">
        <v>87</v>
      </c>
      <c r="E23" s="34"/>
      <c r="F23" s="34"/>
      <c r="G23" s="13">
        <f>AVERAGE(B23:F23)</f>
        <v>88.33333333333333</v>
      </c>
      <c r="H23" s="3"/>
      <c r="I23" s="3"/>
      <c r="J23" s="5"/>
      <c r="K23" s="5"/>
      <c r="L23" s="5"/>
      <c r="M23" s="5"/>
      <c r="N23" s="5"/>
      <c r="O23" t="s">
        <v>115</v>
      </c>
      <c r="P23"/>
      <c r="Q23"/>
      <c r="R23"/>
      <c r="S23"/>
      <c r="T23" s="3"/>
      <c r="U23" s="3"/>
      <c r="V23" s="3"/>
      <c r="W23" s="3"/>
      <c r="X23" s="3"/>
    </row>
    <row r="24" spans="1:24" ht="12.75" customHeight="1">
      <c r="A24" s="11" t="s">
        <v>6</v>
      </c>
      <c r="B24" s="12">
        <v>92</v>
      </c>
      <c r="C24" s="12">
        <v>90</v>
      </c>
      <c r="D24" s="34"/>
      <c r="E24" s="34"/>
      <c r="F24" s="34"/>
      <c r="G24" s="13">
        <f>AVERAGE(B24:F24)</f>
        <v>91</v>
      </c>
      <c r="H24" s="3"/>
      <c r="I24" s="3"/>
      <c r="J24" s="5"/>
      <c r="K24" s="5"/>
      <c r="L24" s="5"/>
      <c r="M24" s="5"/>
      <c r="N24" s="5"/>
      <c r="P24"/>
      <c r="Q24"/>
      <c r="R24"/>
      <c r="S24"/>
      <c r="T24" s="3"/>
      <c r="U24" s="3"/>
      <c r="V24" s="3"/>
      <c r="W24" s="3"/>
      <c r="X24" s="3"/>
    </row>
    <row r="25" spans="1:24" ht="12.75" customHeight="1">
      <c r="A25" s="11" t="s">
        <v>7</v>
      </c>
      <c r="B25" s="12">
        <v>81</v>
      </c>
      <c r="C25" s="12">
        <v>91</v>
      </c>
      <c r="D25" s="34">
        <v>88</v>
      </c>
      <c r="E25" s="34">
        <v>91</v>
      </c>
      <c r="F25" s="34"/>
      <c r="G25" s="13">
        <f>AVERAGE(B25:F25)</f>
        <v>87.75</v>
      </c>
      <c r="H25" s="3"/>
      <c r="I25" s="3"/>
      <c r="J25" s="5"/>
      <c r="K25" s="5"/>
      <c r="L25" s="5"/>
      <c r="M25" s="5"/>
      <c r="N25" s="5"/>
      <c r="O25" s="38" t="s">
        <v>116</v>
      </c>
      <c r="P25"/>
      <c r="Q25"/>
      <c r="R25"/>
      <c r="S25"/>
      <c r="T25" s="3"/>
      <c r="U25" s="3"/>
      <c r="V25" s="3"/>
      <c r="W25" s="3"/>
      <c r="X25" s="3"/>
    </row>
    <row r="26" spans="1:24" ht="12.75" customHeight="1">
      <c r="A26" s="14" t="s">
        <v>62</v>
      </c>
      <c r="B26" s="7">
        <f>IF(SUM(B21:B25)=0,0,SUM(B21:B25)+$P30)</f>
        <v>438</v>
      </c>
      <c r="C26" s="7">
        <f>IF(SUM(C21:C25)=0,0,SUM(C21:C25)+$P30)</f>
        <v>453</v>
      </c>
      <c r="D26" s="7">
        <f>IF(SUM(D21:D25)=0,0,SUM(D21:D25)+$P30)</f>
        <v>349</v>
      </c>
      <c r="E26" s="34">
        <f>IF(SUM(E21:E25)=0,0,SUM(E21:E25)+$P30)</f>
        <v>187</v>
      </c>
      <c r="F26" s="34">
        <v>0</v>
      </c>
      <c r="G26" s="26">
        <f>SUM(B26:F26)</f>
        <v>1427</v>
      </c>
      <c r="H26" s="3"/>
      <c r="I26" s="3"/>
      <c r="J26" s="5"/>
      <c r="K26" s="5"/>
      <c r="L26" s="5"/>
      <c r="M26" s="5"/>
      <c r="N26" s="5"/>
      <c r="O26"/>
      <c r="P26"/>
      <c r="Q26"/>
      <c r="R26"/>
      <c r="S26"/>
      <c r="T26" s="3"/>
      <c r="U26" s="3"/>
      <c r="V26" s="3"/>
      <c r="W26" s="3"/>
      <c r="X26" s="3"/>
    </row>
    <row r="27" spans="1:24" ht="12.75" customHeight="1">
      <c r="A27" s="31" t="s">
        <v>71</v>
      </c>
      <c r="B27" s="16">
        <f>P41</f>
        <v>5</v>
      </c>
      <c r="C27" s="16">
        <f>Q41</f>
        <v>7</v>
      </c>
      <c r="D27" s="35">
        <f>R41</f>
        <v>2</v>
      </c>
      <c r="E27" s="35">
        <f>S41</f>
        <v>2</v>
      </c>
      <c r="F27" s="35" t="str">
        <f>T41</f>
        <v>W</v>
      </c>
      <c r="G27" s="26">
        <f>SUM(B27:F27)</f>
        <v>16</v>
      </c>
      <c r="H27" s="3"/>
      <c r="I27" s="3"/>
      <c r="J27" s="5"/>
      <c r="K27" s="5"/>
      <c r="L27" s="5"/>
      <c r="M27" s="5"/>
      <c r="N27" s="5"/>
      <c r="O27" s="42" t="s">
        <v>107</v>
      </c>
      <c r="P27" s="43"/>
      <c r="Q27" s="3"/>
      <c r="R27" s="3"/>
      <c r="S27" s="3"/>
      <c r="T27" s="3"/>
      <c r="U27" s="3"/>
      <c r="V27" s="3"/>
      <c r="W27" s="3"/>
      <c r="X27" s="3"/>
    </row>
    <row r="28" spans="1:24" ht="12.75" customHeight="1">
      <c r="A28" s="9" t="s">
        <v>76</v>
      </c>
      <c r="B28" s="10"/>
      <c r="C28" s="10"/>
      <c r="D28" s="36"/>
      <c r="E28" s="36"/>
      <c r="F28" s="36"/>
      <c r="G28" s="17" t="s">
        <v>63</v>
      </c>
      <c r="H28" s="3"/>
      <c r="I28" s="3"/>
      <c r="J28" s="5"/>
      <c r="K28" s="5"/>
      <c r="L28" s="5"/>
      <c r="M28" s="5"/>
      <c r="N28" s="5"/>
      <c r="O28" s="24" t="str">
        <f>A4</f>
        <v>Ardvreck B</v>
      </c>
      <c r="P28" s="26">
        <v>0</v>
      </c>
      <c r="Q28" s="3"/>
      <c r="R28" s="3"/>
      <c r="S28" s="3"/>
      <c r="T28" s="3"/>
      <c r="U28" s="3"/>
      <c r="V28" s="3"/>
      <c r="W28" s="3"/>
      <c r="X28" s="3"/>
    </row>
    <row r="29" spans="1:24" ht="12.75" customHeight="1">
      <c r="A29" s="11" t="s">
        <v>80</v>
      </c>
      <c r="B29" s="12">
        <v>90</v>
      </c>
      <c r="C29" s="12">
        <v>85</v>
      </c>
      <c r="D29" s="34">
        <v>84</v>
      </c>
      <c r="E29" s="34">
        <v>85</v>
      </c>
      <c r="F29" s="34">
        <v>86</v>
      </c>
      <c r="G29" s="13">
        <f>AVERAGE(B29:F29)</f>
        <v>86</v>
      </c>
      <c r="H29" s="3"/>
      <c r="I29" s="3"/>
      <c r="J29" s="5"/>
      <c r="K29" s="5"/>
      <c r="L29" s="5"/>
      <c r="M29" s="5"/>
      <c r="N29" s="5"/>
      <c r="O29" s="24" t="str">
        <f>A12</f>
        <v>Bedford Modern C</v>
      </c>
      <c r="P29" s="26">
        <v>5</v>
      </c>
      <c r="Q29" s="3"/>
      <c r="R29" s="3"/>
      <c r="S29" s="3"/>
      <c r="T29" s="3"/>
      <c r="U29" s="3"/>
      <c r="V29" s="3"/>
      <c r="W29" s="3"/>
      <c r="X29" s="3"/>
    </row>
    <row r="30" spans="1:24" ht="12.75" customHeight="1">
      <c r="A30" s="11" t="s">
        <v>81</v>
      </c>
      <c r="B30" s="12">
        <v>92</v>
      </c>
      <c r="C30" s="12">
        <v>88</v>
      </c>
      <c r="D30" s="34">
        <v>95</v>
      </c>
      <c r="E30" s="34">
        <v>91</v>
      </c>
      <c r="F30" s="34">
        <v>85</v>
      </c>
      <c r="G30" s="49">
        <f>AVERAGE(B30:F30)</f>
        <v>90.2</v>
      </c>
      <c r="H30" s="3"/>
      <c r="I30" s="3"/>
      <c r="J30" s="5"/>
      <c r="K30" s="5"/>
      <c r="L30" s="5"/>
      <c r="M30" s="5"/>
      <c r="N30" s="5"/>
      <c r="O30" s="24" t="str">
        <f>A20</f>
        <v>Haberdashers C</v>
      </c>
      <c r="P30" s="26">
        <v>0</v>
      </c>
      <c r="Q30" s="3"/>
      <c r="R30" s="3"/>
      <c r="S30" s="3"/>
      <c r="T30" s="3"/>
      <c r="U30" s="3"/>
      <c r="V30" s="3"/>
      <c r="W30" s="3"/>
      <c r="X30" s="3"/>
    </row>
    <row r="31" spans="1:24" ht="12.75" customHeight="1">
      <c r="A31" s="11" t="s">
        <v>82</v>
      </c>
      <c r="B31" s="12">
        <v>75</v>
      </c>
      <c r="C31" s="12">
        <v>65</v>
      </c>
      <c r="D31" s="34">
        <v>80</v>
      </c>
      <c r="E31" s="34">
        <v>79</v>
      </c>
      <c r="F31" s="34">
        <v>87</v>
      </c>
      <c r="G31" s="13">
        <f>AVERAGE(B31:F31)</f>
        <v>77.2</v>
      </c>
      <c r="H31" s="3"/>
      <c r="I31" s="3"/>
      <c r="J31" s="5"/>
      <c r="K31" s="5"/>
      <c r="L31" s="5"/>
      <c r="M31" s="5"/>
      <c r="N31" s="5"/>
      <c r="O31" s="24" t="str">
        <f>A28</f>
        <v>Kingston Grammar A</v>
      </c>
      <c r="P31" s="26">
        <v>17</v>
      </c>
      <c r="Q31" s="3"/>
      <c r="R31" s="3"/>
      <c r="S31" s="3"/>
      <c r="T31" s="3"/>
      <c r="U31" s="3"/>
      <c r="V31" s="3"/>
      <c r="W31" s="3"/>
      <c r="X31" s="3"/>
    </row>
    <row r="32" spans="1:24" ht="12.75" customHeight="1">
      <c r="A32" s="11" t="s">
        <v>83</v>
      </c>
      <c r="B32" s="12">
        <v>74</v>
      </c>
      <c r="C32" s="12">
        <v>69</v>
      </c>
      <c r="D32" s="34">
        <v>73</v>
      </c>
      <c r="E32" s="34">
        <v>70</v>
      </c>
      <c r="F32" s="34">
        <v>72</v>
      </c>
      <c r="G32" s="13">
        <f>AVERAGE(B32:F32)</f>
        <v>71.6</v>
      </c>
      <c r="H32" s="3"/>
      <c r="I32" s="3"/>
      <c r="J32" s="5"/>
      <c r="K32" s="5"/>
      <c r="L32" s="5"/>
      <c r="M32" s="5"/>
      <c r="N32" s="5"/>
      <c r="O32" s="24" t="str">
        <f>A37</f>
        <v>Kingston Grammar B</v>
      </c>
      <c r="P32" s="26">
        <v>40</v>
      </c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11" t="s">
        <v>84</v>
      </c>
      <c r="B33" s="12">
        <v>73</v>
      </c>
      <c r="C33" s="12">
        <v>84</v>
      </c>
      <c r="D33" s="34">
        <v>75</v>
      </c>
      <c r="E33" s="34">
        <v>75</v>
      </c>
      <c r="F33" s="34">
        <v>84</v>
      </c>
      <c r="G33" s="13">
        <f>AVERAGE(B33:F33)</f>
        <v>78.2</v>
      </c>
      <c r="H33" s="3"/>
      <c r="I33" s="3"/>
      <c r="J33" s="5"/>
      <c r="K33" s="5"/>
      <c r="L33" s="5"/>
      <c r="M33" s="5"/>
      <c r="N33" s="5"/>
      <c r="O33" s="24" t="str">
        <f>A45</f>
        <v>Sedbergh C</v>
      </c>
      <c r="P33" s="26">
        <v>0</v>
      </c>
      <c r="Q33" s="3"/>
      <c r="R33" s="3"/>
      <c r="S33" s="3"/>
      <c r="T33" s="3"/>
      <c r="U33" s="3"/>
      <c r="V33" s="3"/>
      <c r="W33" s="3"/>
      <c r="X33" s="3"/>
    </row>
    <row r="34" spans="1:24" ht="12.75" customHeight="1">
      <c r="A34" s="11"/>
      <c r="B34" s="12"/>
      <c r="C34" s="12"/>
      <c r="D34" s="34"/>
      <c r="E34" s="34"/>
      <c r="F34" s="34"/>
      <c r="G34" s="13"/>
      <c r="H34" s="3"/>
      <c r="I34" s="3"/>
      <c r="J34" s="5"/>
      <c r="K34" s="5"/>
      <c r="L34" s="5"/>
      <c r="M34" s="5"/>
      <c r="N34" s="5"/>
      <c r="O34" s="24" t="str">
        <f>A54</f>
        <v>The Skinners A</v>
      </c>
      <c r="P34" s="26">
        <v>63</v>
      </c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14" t="s">
        <v>62</v>
      </c>
      <c r="B35" s="7">
        <f>IF(SUM(B29:B33)=0,0,SUM(B29:B33)+$P31)</f>
        <v>421</v>
      </c>
      <c r="C35" s="7">
        <f>IF(SUM(C29:C33)=0,0,SUM(C29:C33)+$P31)</f>
        <v>408</v>
      </c>
      <c r="D35" s="34">
        <f>IF(SUM(D29:D34)=0,0,SUM(D29:D34)+$P31)</f>
        <v>424</v>
      </c>
      <c r="E35" s="34">
        <f>IF(SUM(E29:E34)=0,0,SUM(E29:E34)+$P31)</f>
        <v>417</v>
      </c>
      <c r="F35" s="34">
        <f>IF(SUM(F29:F33)=0,0,SUM(F29:F33)+$P31)</f>
        <v>431</v>
      </c>
      <c r="G35" s="26">
        <f>SUM(B35:F35)</f>
        <v>2101</v>
      </c>
      <c r="H35" s="3"/>
      <c r="I35" s="3"/>
      <c r="J35" s="5"/>
      <c r="K35" s="5"/>
      <c r="L35" s="5"/>
      <c r="M35" s="5"/>
      <c r="N35" s="5"/>
      <c r="O35" s="15"/>
      <c r="P35" s="27">
        <v>0</v>
      </c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31" t="s">
        <v>71</v>
      </c>
      <c r="B36" s="16">
        <f>P42</f>
        <v>3</v>
      </c>
      <c r="C36" s="16">
        <f>Q42</f>
        <v>2</v>
      </c>
      <c r="D36" s="35">
        <f>R42</f>
        <v>4</v>
      </c>
      <c r="E36" s="35">
        <f>S42</f>
        <v>4</v>
      </c>
      <c r="F36" s="35">
        <f>T42</f>
        <v>5</v>
      </c>
      <c r="G36" s="26">
        <f>SUM(B36:F36)</f>
        <v>18</v>
      </c>
      <c r="H36" s="3"/>
      <c r="I36" s="3"/>
      <c r="J36" s="5"/>
      <c r="K36" s="5"/>
      <c r="L36" s="5"/>
      <c r="M36" s="5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9" t="s">
        <v>77</v>
      </c>
      <c r="B37" s="10"/>
      <c r="C37" s="10"/>
      <c r="D37" s="36"/>
      <c r="E37" s="36"/>
      <c r="F37" s="36"/>
      <c r="G37" s="17" t="s">
        <v>63</v>
      </c>
      <c r="H37" s="3"/>
      <c r="I37" s="3"/>
      <c r="J37" s="5"/>
      <c r="K37" s="5"/>
      <c r="L37" s="5"/>
      <c r="M37" s="5"/>
      <c r="N37" s="5"/>
      <c r="O37" s="20" t="s">
        <v>70</v>
      </c>
      <c r="P37" s="21"/>
      <c r="Q37" s="21"/>
      <c r="R37" s="21"/>
      <c r="S37" s="21"/>
      <c r="T37" s="21"/>
      <c r="U37" s="22"/>
      <c r="V37" s="22"/>
      <c r="W37" s="23"/>
      <c r="X37" s="3"/>
    </row>
    <row r="38" spans="1:24" ht="12.75" customHeight="1">
      <c r="A38" s="11" t="s">
        <v>85</v>
      </c>
      <c r="B38" s="12">
        <v>69</v>
      </c>
      <c r="C38" s="12">
        <v>64</v>
      </c>
      <c r="D38" s="34">
        <v>66</v>
      </c>
      <c r="E38" s="34">
        <v>62</v>
      </c>
      <c r="F38" s="34">
        <v>65</v>
      </c>
      <c r="G38" s="13">
        <f>AVERAGE(B38:F38)</f>
        <v>65.2</v>
      </c>
      <c r="H38" s="3"/>
      <c r="I38" s="3" t="str">
        <f>A4</f>
        <v>Ardvreck B</v>
      </c>
      <c r="J38" s="7">
        <f>IF(B10=0,"",B10)</f>
        <v>449</v>
      </c>
      <c r="K38" s="7">
        <f>IF(C10=0,"",C10)</f>
        <v>425</v>
      </c>
      <c r="L38" s="7">
        <f>IF(D10=0,"",D10)</f>
        <v>438</v>
      </c>
      <c r="M38" s="7">
        <f>IF(E10=0,"",E10)</f>
        <v>435</v>
      </c>
      <c r="N38" s="7">
        <f>IF(F10=0,"",F10)</f>
        <v>435</v>
      </c>
      <c r="O38" s="24"/>
      <c r="P38" s="29" t="s">
        <v>65</v>
      </c>
      <c r="Q38" s="29" t="s">
        <v>66</v>
      </c>
      <c r="R38" s="29" t="s">
        <v>67</v>
      </c>
      <c r="S38" s="29" t="s">
        <v>68</v>
      </c>
      <c r="T38" s="29" t="s">
        <v>69</v>
      </c>
      <c r="U38" s="29" t="s">
        <v>26</v>
      </c>
      <c r="V38" s="29" t="s">
        <v>8</v>
      </c>
      <c r="W38" s="30" t="s">
        <v>64</v>
      </c>
      <c r="X38" s="3"/>
    </row>
    <row r="39" spans="1:24" ht="12.75" customHeight="1">
      <c r="A39" s="11" t="s">
        <v>86</v>
      </c>
      <c r="B39" s="12">
        <v>81</v>
      </c>
      <c r="C39" s="12">
        <v>68</v>
      </c>
      <c r="D39" s="34">
        <v>67</v>
      </c>
      <c r="E39" s="34">
        <v>66</v>
      </c>
      <c r="F39" s="34">
        <v>74</v>
      </c>
      <c r="G39" s="13">
        <f>AVERAGE(B39:F39)</f>
        <v>71.2</v>
      </c>
      <c r="H39" s="3"/>
      <c r="I39" s="3" t="str">
        <f>A12</f>
        <v>Bedford Modern C</v>
      </c>
      <c r="J39" s="7">
        <f>IF(B18=0,"",B18)</f>
        <v>423</v>
      </c>
      <c r="K39" s="7">
        <f>IF(C18=0,"",C18)</f>
        <v>407</v>
      </c>
      <c r="L39" s="7">
        <f>IF(D18=0,"",D18)</f>
        <v>336</v>
      </c>
      <c r="M39" s="7">
        <v>0</v>
      </c>
      <c r="N39" s="7">
        <v>0</v>
      </c>
      <c r="O39" s="25" t="str">
        <f>A4</f>
        <v>Ardvreck B</v>
      </c>
      <c r="P39" s="5">
        <f>IF(J38="","",RANK(J38,J38:J45,1))</f>
        <v>7</v>
      </c>
      <c r="Q39" s="5">
        <f>IF(K38="","",RANK(K38,K38:K45,1))</f>
        <v>5</v>
      </c>
      <c r="R39" s="5">
        <f>IF(L38="","",RANK(L38,L38:L45,1))</f>
        <v>6</v>
      </c>
      <c r="S39" s="5">
        <f>IF(M38="","",RANK(M38,M38:M45,1))</f>
        <v>6</v>
      </c>
      <c r="T39" s="5">
        <f>IF(N38="","",RANK(N38,N38:N45,1))</f>
        <v>6</v>
      </c>
      <c r="U39" s="5">
        <f aca="true" t="shared" si="0" ref="U39:U45">(SUM(P39:T39))</f>
        <v>30</v>
      </c>
      <c r="V39" s="28">
        <f>G10</f>
        <v>2182</v>
      </c>
      <c r="W39" s="44">
        <v>1</v>
      </c>
      <c r="X39" s="3"/>
    </row>
    <row r="40" spans="1:24" ht="12.75" customHeight="1">
      <c r="A40" s="11" t="s">
        <v>87</v>
      </c>
      <c r="B40" s="12">
        <v>67</v>
      </c>
      <c r="C40" s="12">
        <v>79</v>
      </c>
      <c r="D40" s="34">
        <v>61</v>
      </c>
      <c r="E40" s="34">
        <v>69</v>
      </c>
      <c r="F40" s="34">
        <v>73</v>
      </c>
      <c r="G40" s="13">
        <f>AVERAGE(B40:F40)</f>
        <v>69.8</v>
      </c>
      <c r="H40" s="3"/>
      <c r="I40" s="3" t="str">
        <f>A20</f>
        <v>Haberdashers C</v>
      </c>
      <c r="J40" s="7">
        <f>IF(B26=0,"",B26)</f>
        <v>438</v>
      </c>
      <c r="K40" s="7">
        <f>IF(C26=0,"",C26)</f>
        <v>453</v>
      </c>
      <c r="L40" s="7">
        <f>IF(D26=0,"",D26)</f>
        <v>349</v>
      </c>
      <c r="M40" s="7">
        <f>IF(E26=0,"",E26)</f>
        <v>187</v>
      </c>
      <c r="N40" s="7">
        <v>0</v>
      </c>
      <c r="O40" s="25" t="str">
        <f>A12</f>
        <v>Bedford Modern C</v>
      </c>
      <c r="P40" s="5">
        <f>IF(J39="","",RANK(J39,J38:J45,1))</f>
        <v>4</v>
      </c>
      <c r="Q40" s="5">
        <f>IF(K39="","",RANK(K39,K38:K45,1))</f>
        <v>1</v>
      </c>
      <c r="R40" s="5">
        <f>IF(L39="","",RANK(L39,L38:L45,1))</f>
        <v>1</v>
      </c>
      <c r="S40" s="5" t="s">
        <v>108</v>
      </c>
      <c r="T40" s="5" t="s">
        <v>108</v>
      </c>
      <c r="U40" s="5">
        <f t="shared" si="0"/>
        <v>6</v>
      </c>
      <c r="V40" s="28">
        <f>G18</f>
        <v>1166</v>
      </c>
      <c r="W40" s="44">
        <v>7</v>
      </c>
      <c r="X40" s="3"/>
    </row>
    <row r="41" spans="1:24" ht="12.75" customHeight="1">
      <c r="A41" s="11" t="s">
        <v>88</v>
      </c>
      <c r="B41" s="12">
        <v>63</v>
      </c>
      <c r="C41" s="12">
        <v>82</v>
      </c>
      <c r="D41" s="34">
        <v>63</v>
      </c>
      <c r="E41" s="34">
        <v>76</v>
      </c>
      <c r="F41" s="34">
        <v>81</v>
      </c>
      <c r="G41" s="13">
        <f>AVERAGE(B41:F41)</f>
        <v>73</v>
      </c>
      <c r="H41" s="3"/>
      <c r="I41" s="3" t="str">
        <f>A28</f>
        <v>Kingston Grammar A</v>
      </c>
      <c r="J41" s="7">
        <f>IF(B35=0,"",B35)</f>
        <v>421</v>
      </c>
      <c r="K41" s="7">
        <f>IF(C35=0,"",C35)</f>
        <v>408</v>
      </c>
      <c r="L41" s="7">
        <f>IF(D35=0,"",D35)</f>
        <v>424</v>
      </c>
      <c r="M41" s="7">
        <f>IF(E35=0,"",E35)</f>
        <v>417</v>
      </c>
      <c r="N41" s="7">
        <f>IF(F35=0,"",F35)</f>
        <v>431</v>
      </c>
      <c r="O41" s="25" t="str">
        <f>A20</f>
        <v>Haberdashers C</v>
      </c>
      <c r="P41" s="5">
        <f>IF(J40="","",RANK(J40,J38:J45,1))</f>
        <v>5</v>
      </c>
      <c r="Q41" s="5">
        <f>IF(K40="","",RANK(K40,K38:K45,1))</f>
        <v>7</v>
      </c>
      <c r="R41" s="5">
        <f>IF(L40="","",RANK(L40,L38:L45,1))</f>
        <v>2</v>
      </c>
      <c r="S41" s="5">
        <f>IF(M40="","",RANK(M40,M38:M45,1))</f>
        <v>2</v>
      </c>
      <c r="T41" s="5" t="s">
        <v>108</v>
      </c>
      <c r="U41" s="5">
        <f t="shared" si="0"/>
        <v>16</v>
      </c>
      <c r="V41" s="28">
        <f>G26</f>
        <v>1427</v>
      </c>
      <c r="W41" s="44">
        <v>5</v>
      </c>
      <c r="X41" s="3"/>
    </row>
    <row r="42" spans="1:23" ht="12.75" customHeight="1">
      <c r="A42" s="11" t="s">
        <v>89</v>
      </c>
      <c r="B42" s="12">
        <v>85</v>
      </c>
      <c r="C42" s="12">
        <v>88</v>
      </c>
      <c r="D42" s="34">
        <v>72</v>
      </c>
      <c r="E42" s="34">
        <v>65</v>
      </c>
      <c r="F42" s="34">
        <v>85</v>
      </c>
      <c r="G42" s="37">
        <f>AVERAGE(B42:F42)</f>
        <v>79</v>
      </c>
      <c r="I42" s="4" t="str">
        <f>A37</f>
        <v>Kingston Grammar B</v>
      </c>
      <c r="J42" s="7">
        <f>IF(B43=0,"",B43)</f>
        <v>405</v>
      </c>
      <c r="K42" s="7">
        <f>IF(C43=0,"",C43)</f>
        <v>421</v>
      </c>
      <c r="L42" s="7">
        <f>IF(D43=0,"",D43)</f>
        <v>369</v>
      </c>
      <c r="M42" s="7">
        <f>IF(E43=0,"",E43)</f>
        <v>378</v>
      </c>
      <c r="N42" s="7">
        <f>IF(F43=0,"",F43)</f>
        <v>418</v>
      </c>
      <c r="O42" s="25" t="str">
        <f>A28</f>
        <v>Kingston Grammar A</v>
      </c>
      <c r="P42" s="5">
        <f>IF(J41="","",RANK(J41,J38:J45,1))</f>
        <v>3</v>
      </c>
      <c r="Q42" s="5">
        <f>IF(K41="","",RANK(K41,K38:K45,1))</f>
        <v>2</v>
      </c>
      <c r="R42" s="5">
        <f>IF(L41="","",RANK(L41,L38:L45,1))</f>
        <v>4</v>
      </c>
      <c r="S42" s="5">
        <f>IF(M41="","",RANK(M41,M38:M45,1))</f>
        <v>4</v>
      </c>
      <c r="T42" s="5">
        <f>IF(N41="","",RANK(N41,N38:N45,1))</f>
        <v>5</v>
      </c>
      <c r="U42" s="5">
        <f t="shared" si="0"/>
        <v>18</v>
      </c>
      <c r="V42" s="28">
        <f>G35</f>
        <v>2101</v>
      </c>
      <c r="W42" s="44">
        <v>4</v>
      </c>
    </row>
    <row r="43" spans="1:23" ht="12.75" customHeight="1">
      <c r="A43" s="14" t="s">
        <v>62</v>
      </c>
      <c r="B43" s="7">
        <f>IF(SUM(B38:B42)=0,0,SUM(B38:B42)+$P32)</f>
        <v>405</v>
      </c>
      <c r="C43" s="7">
        <f>IF(SUM(C38:C42)=0,0,SUM(C38:C42)+$P32)</f>
        <v>421</v>
      </c>
      <c r="D43" s="34">
        <f>IF(SUM(D38:D42)=0,0,SUM(D38:D42)+$P32)</f>
        <v>369</v>
      </c>
      <c r="E43" s="34">
        <f>IF(SUM(E38:E42)=0,0,SUM(E38:E42)+$P32)</f>
        <v>378</v>
      </c>
      <c r="F43" s="34">
        <f>IF(SUM(F38:F42)=0,0,SUM(F38:F42)+$P32)</f>
        <v>418</v>
      </c>
      <c r="G43" s="26">
        <f>SUM(B43:F43)</f>
        <v>1991</v>
      </c>
      <c r="I43" s="4" t="str">
        <f>A45</f>
        <v>Sedbergh C</v>
      </c>
      <c r="J43" s="7">
        <f>IF(B52=0,"",B52)</f>
        <v>443</v>
      </c>
      <c r="K43" s="7">
        <f>IF(C52=0,"",C52)</f>
        <v>433</v>
      </c>
      <c r="L43" s="7">
        <f>IF(D52=0,"",D52)</f>
        <v>433</v>
      </c>
      <c r="M43" s="7">
        <f>IF(E52=0,"",E52)</f>
        <v>461</v>
      </c>
      <c r="N43" s="7">
        <f>IF(F52=0,"",F52)</f>
        <v>429</v>
      </c>
      <c r="O43" s="25" t="str">
        <f>A37</f>
        <v>Kingston Grammar B</v>
      </c>
      <c r="P43" s="5">
        <f>IF(J42="","",RANK(J42,J38:J45,1))</f>
        <v>1</v>
      </c>
      <c r="Q43" s="5">
        <f>IF(K42="","",RANK(K42,K38:K45,1))</f>
        <v>4</v>
      </c>
      <c r="R43" s="5">
        <f>IF(L42="","",RANK(L42,L38:L45,1))</f>
        <v>3</v>
      </c>
      <c r="S43" s="5">
        <f>IF(M42="","",RANK(M42,M38:M45,1))</f>
        <v>3</v>
      </c>
      <c r="T43" s="5">
        <f>IF(N42="","",RANK(N42,N38:N45,1))</f>
        <v>3</v>
      </c>
      <c r="U43" s="5">
        <f t="shared" si="0"/>
        <v>14</v>
      </c>
      <c r="V43" s="28">
        <f>G43</f>
        <v>1991</v>
      </c>
      <c r="W43" s="44">
        <v>6</v>
      </c>
    </row>
    <row r="44" spans="1:23" ht="12.75" customHeight="1">
      <c r="A44" s="31" t="s">
        <v>71</v>
      </c>
      <c r="B44" s="16">
        <f>P43</f>
        <v>1</v>
      </c>
      <c r="C44" s="16">
        <f>Q43</f>
        <v>4</v>
      </c>
      <c r="D44" s="35">
        <f>R43</f>
        <v>3</v>
      </c>
      <c r="E44" s="35">
        <f>S43</f>
        <v>3</v>
      </c>
      <c r="F44" s="35">
        <f>T43</f>
        <v>3</v>
      </c>
      <c r="G44" s="26">
        <f>SUM(B44:F44)</f>
        <v>14</v>
      </c>
      <c r="I44" s="4" t="str">
        <f>A54</f>
        <v>The Skinners A</v>
      </c>
      <c r="J44" s="7">
        <f>IF(B60=0,"",B60)</f>
        <v>407</v>
      </c>
      <c r="K44" s="7">
        <f>IF(C60=0,"",C60)</f>
        <v>420</v>
      </c>
      <c r="L44" s="7">
        <f>IF(D60=0,"",D60)</f>
        <v>449</v>
      </c>
      <c r="M44" s="7">
        <f>IF(E60=0,"",E60)</f>
        <v>430</v>
      </c>
      <c r="N44" s="7">
        <f>IF(F60=0,"",F60)</f>
        <v>469</v>
      </c>
      <c r="O44" s="25" t="str">
        <f>A45</f>
        <v>Sedbergh C</v>
      </c>
      <c r="P44" s="5">
        <f>IF(J43="","",RANK(J43,J38:J45,1))</f>
        <v>6</v>
      </c>
      <c r="Q44" s="5">
        <f>IF(K43="","",RANK(K43,K38:K45,1))</f>
        <v>6</v>
      </c>
      <c r="R44" s="5">
        <f>IF(L43="","",RANK(L43,L38:L45,1))</f>
        <v>5</v>
      </c>
      <c r="S44" s="5">
        <f>IF(M43="","",RANK(M43,M38:M45,1))</f>
        <v>7</v>
      </c>
      <c r="T44" s="5">
        <f>IF(N43="","",RANK(N43,N38:N45,1))</f>
        <v>4</v>
      </c>
      <c r="U44" s="5">
        <f t="shared" si="0"/>
        <v>28</v>
      </c>
      <c r="V44" s="28">
        <f>G52</f>
        <v>2199</v>
      </c>
      <c r="W44" s="44">
        <v>2</v>
      </c>
    </row>
    <row r="45" spans="1:23" ht="12.75" customHeight="1">
      <c r="A45" s="9" t="s">
        <v>78</v>
      </c>
      <c r="B45" s="10"/>
      <c r="C45" s="10"/>
      <c r="D45" s="36"/>
      <c r="E45" s="36"/>
      <c r="F45" s="36"/>
      <c r="G45" s="17" t="s">
        <v>63</v>
      </c>
      <c r="I45"/>
      <c r="J45"/>
      <c r="K45"/>
      <c r="L45"/>
      <c r="M45" s="7"/>
      <c r="N45" s="7"/>
      <c r="O45" s="45" t="str">
        <f>A54</f>
        <v>The Skinners A</v>
      </c>
      <c r="P45" s="46">
        <f>IF(J44="","",RANK(J44,J38:J45,1))</f>
        <v>2</v>
      </c>
      <c r="Q45" s="46">
        <f>IF(K44="","",RANK(K44,K38:K45,1))</f>
        <v>3</v>
      </c>
      <c r="R45" s="46">
        <f>IF(L44="","",RANK(L44,L38:L45,1))</f>
        <v>7</v>
      </c>
      <c r="S45" s="46">
        <f>IF(M44="","",RANK(M44,M38:M45,1))</f>
        <v>5</v>
      </c>
      <c r="T45" s="46">
        <f>IF(N44="","",RANK(N44,N38:N45,1))</f>
        <v>7</v>
      </c>
      <c r="U45" s="46">
        <f t="shared" si="0"/>
        <v>24</v>
      </c>
      <c r="V45" s="47">
        <f>G60</f>
        <v>2175</v>
      </c>
      <c r="W45" s="48">
        <v>3</v>
      </c>
    </row>
    <row r="46" spans="1:14" ht="12.75" customHeight="1">
      <c r="A46" s="11" t="s">
        <v>105</v>
      </c>
      <c r="B46" s="12">
        <v>88</v>
      </c>
      <c r="C46" s="12">
        <v>90</v>
      </c>
      <c r="D46" s="34">
        <v>85</v>
      </c>
      <c r="E46" s="34">
        <v>94</v>
      </c>
      <c r="F46" s="34">
        <v>89</v>
      </c>
      <c r="G46" s="13">
        <f>AVERAGE(B46:F46)</f>
        <v>89.2</v>
      </c>
      <c r="J46" s="8"/>
      <c r="K46" s="8"/>
      <c r="L46" s="8"/>
      <c r="M46" s="8"/>
      <c r="N46" s="8"/>
    </row>
    <row r="47" spans="1:14" ht="12.75" customHeight="1">
      <c r="A47" s="11" t="s">
        <v>106</v>
      </c>
      <c r="B47" s="12">
        <v>90</v>
      </c>
      <c r="C47" s="12">
        <v>80</v>
      </c>
      <c r="D47" s="34">
        <v>85</v>
      </c>
      <c r="E47" s="34">
        <v>91</v>
      </c>
      <c r="F47" s="34">
        <v>78</v>
      </c>
      <c r="G47" s="13">
        <f>AVERAGE(B47:F47)</f>
        <v>84.8</v>
      </c>
      <c r="J47" s="8"/>
      <c r="K47" s="8"/>
      <c r="L47" s="8"/>
      <c r="M47" s="8"/>
      <c r="N47" s="8"/>
    </row>
    <row r="48" spans="1:7" ht="12.75" customHeight="1">
      <c r="A48" s="11" t="s">
        <v>0</v>
      </c>
      <c r="B48" s="12">
        <v>84</v>
      </c>
      <c r="C48" s="12">
        <v>89</v>
      </c>
      <c r="D48" s="34">
        <v>86</v>
      </c>
      <c r="E48" s="34">
        <v>89</v>
      </c>
      <c r="F48" s="34">
        <v>86</v>
      </c>
      <c r="G48" s="13">
        <f>AVERAGE(B48:F48)</f>
        <v>86.8</v>
      </c>
    </row>
    <row r="49" spans="1:7" ht="12.75" customHeight="1">
      <c r="A49" s="11" t="s">
        <v>1</v>
      </c>
      <c r="B49" s="12">
        <v>92</v>
      </c>
      <c r="C49" s="12">
        <v>84</v>
      </c>
      <c r="D49" s="34">
        <v>88</v>
      </c>
      <c r="E49" s="34">
        <v>95</v>
      </c>
      <c r="F49" s="34">
        <v>85</v>
      </c>
      <c r="G49" s="13">
        <f>AVERAGE(B49:F49)</f>
        <v>88.8</v>
      </c>
    </row>
    <row r="50" spans="1:7" ht="12.75" customHeight="1">
      <c r="A50" s="11" t="s">
        <v>2</v>
      </c>
      <c r="B50" s="12">
        <v>89</v>
      </c>
      <c r="C50" s="18">
        <v>90</v>
      </c>
      <c r="D50" s="34">
        <v>89</v>
      </c>
      <c r="E50" s="34">
        <v>92</v>
      </c>
      <c r="F50" s="34">
        <v>91</v>
      </c>
      <c r="G50" s="49">
        <f>AVERAGE(B50:F50)</f>
        <v>90.2</v>
      </c>
    </row>
    <row r="51" spans="1:7" ht="12.75" customHeight="1">
      <c r="A51" s="11"/>
      <c r="B51" s="12"/>
      <c r="C51" s="18"/>
      <c r="D51" s="34"/>
      <c r="E51" s="34"/>
      <c r="F51" s="34"/>
      <c r="G51" s="13"/>
    </row>
    <row r="52" spans="1:7" ht="12.75" customHeight="1">
      <c r="A52" s="14" t="s">
        <v>62</v>
      </c>
      <c r="B52" s="7">
        <f>IF(SUM(B46:B50)=0,0,SUM(B46:B50)+$P33)</f>
        <v>443</v>
      </c>
      <c r="C52" s="7">
        <f>IF(SUM(C46:C50)=0,0,SUM(C46:C50)+$P33)</f>
        <v>433</v>
      </c>
      <c r="D52" s="34">
        <f>IF(SUM(D46:D50)=0,0,SUM(D46:D50)+$P33)</f>
        <v>433</v>
      </c>
      <c r="E52" s="34">
        <f>IF(SUM(E46:E50)=0,0,SUM(E46:E50)+$P33)</f>
        <v>461</v>
      </c>
      <c r="F52" s="34">
        <f>IF(SUM(F46:F51)=0,0,SUM(F46:F51)+$P33)</f>
        <v>429</v>
      </c>
      <c r="G52" s="26">
        <f>SUM(B52:F52)</f>
        <v>2199</v>
      </c>
    </row>
    <row r="53" spans="1:7" ht="12.75" customHeight="1">
      <c r="A53" s="31" t="s">
        <v>71</v>
      </c>
      <c r="B53" s="16">
        <f>P44</f>
        <v>6</v>
      </c>
      <c r="C53" s="16">
        <f>Q44</f>
        <v>6</v>
      </c>
      <c r="D53" s="35">
        <f>R44</f>
        <v>5</v>
      </c>
      <c r="E53" s="35">
        <f>S44</f>
        <v>7</v>
      </c>
      <c r="F53" s="35">
        <f>T44</f>
        <v>4</v>
      </c>
      <c r="G53" s="26">
        <f>SUM(B53:F53)</f>
        <v>28</v>
      </c>
    </row>
    <row r="54" spans="1:7" ht="12.75" customHeight="1">
      <c r="A54" s="9" t="s">
        <v>79</v>
      </c>
      <c r="B54" s="10"/>
      <c r="C54" s="19"/>
      <c r="D54" s="36"/>
      <c r="E54" s="36"/>
      <c r="F54" s="36"/>
      <c r="G54" s="17" t="s">
        <v>63</v>
      </c>
    </row>
    <row r="55" spans="1:7" ht="12.75" customHeight="1">
      <c r="A55" s="11" t="s">
        <v>95</v>
      </c>
      <c r="B55" s="12">
        <v>84</v>
      </c>
      <c r="C55" s="18">
        <v>80</v>
      </c>
      <c r="D55" s="34">
        <v>89</v>
      </c>
      <c r="E55" s="34">
        <v>84</v>
      </c>
      <c r="F55" s="34">
        <v>84</v>
      </c>
      <c r="G55" s="13">
        <f>AVERAGE(B55:F55)</f>
        <v>84.2</v>
      </c>
    </row>
    <row r="56" spans="1:7" ht="12.75" customHeight="1">
      <c r="A56" s="11" t="s">
        <v>96</v>
      </c>
      <c r="B56" s="12">
        <v>66</v>
      </c>
      <c r="C56" s="18">
        <v>74</v>
      </c>
      <c r="D56" s="34">
        <v>54</v>
      </c>
      <c r="E56" s="34">
        <v>63</v>
      </c>
      <c r="F56" s="34">
        <v>77</v>
      </c>
      <c r="G56" s="13">
        <f>AVERAGE(B56:F56)</f>
        <v>66.8</v>
      </c>
    </row>
    <row r="57" spans="1:7" ht="12.75" customHeight="1">
      <c r="A57" s="11" t="s">
        <v>97</v>
      </c>
      <c r="B57" s="12">
        <v>64</v>
      </c>
      <c r="C57" s="18">
        <v>70</v>
      </c>
      <c r="D57" s="34">
        <v>83</v>
      </c>
      <c r="E57" s="34">
        <v>81</v>
      </c>
      <c r="F57" s="34">
        <v>82</v>
      </c>
      <c r="G57" s="13">
        <f>AVERAGE(B57:F57)</f>
        <v>76</v>
      </c>
    </row>
    <row r="58" spans="1:7" ht="12.75" customHeight="1">
      <c r="A58" s="11" t="s">
        <v>98</v>
      </c>
      <c r="B58" s="12">
        <v>75</v>
      </c>
      <c r="C58" s="18">
        <v>75</v>
      </c>
      <c r="D58" s="34">
        <v>87</v>
      </c>
      <c r="E58" s="34">
        <v>70</v>
      </c>
      <c r="F58" s="34">
        <v>89</v>
      </c>
      <c r="G58" s="13">
        <f>AVERAGE(B58:F58)</f>
        <v>79.2</v>
      </c>
    </row>
    <row r="59" spans="1:7" ht="12.75" customHeight="1">
      <c r="A59" s="11" t="s">
        <v>99</v>
      </c>
      <c r="B59" s="12">
        <v>55</v>
      </c>
      <c r="C59" s="18">
        <v>58</v>
      </c>
      <c r="D59" s="34">
        <v>73</v>
      </c>
      <c r="E59" s="34">
        <v>69</v>
      </c>
      <c r="F59" s="34">
        <v>74</v>
      </c>
      <c r="G59" s="13">
        <f>AVERAGE(B59:F59)</f>
        <v>65.8</v>
      </c>
    </row>
    <row r="60" spans="1:7" ht="12.75" customHeight="1">
      <c r="A60" s="14" t="s">
        <v>62</v>
      </c>
      <c r="B60" s="7">
        <f>IF(SUM(B55:B59)=0,0,SUM(B55:B59)+$P34)</f>
        <v>407</v>
      </c>
      <c r="C60" s="7">
        <f>IF(SUM(C55:C59)=0,0,SUM(C55:C59)+$P34)</f>
        <v>420</v>
      </c>
      <c r="D60" s="34">
        <f>IF(SUM(D55:D59)=0,0,SUM(D55:D59)+$P34)</f>
        <v>449</v>
      </c>
      <c r="E60" s="34">
        <f>IF(SUM(E55:E59)=0,0,SUM(E55:E59)+$P34)</f>
        <v>430</v>
      </c>
      <c r="F60" s="34">
        <f>IF(SUM(F55:F59)=0,0,SUM(F55:F59)+$P34)</f>
        <v>469</v>
      </c>
      <c r="G60" s="26">
        <f>SUM(B60:F60)</f>
        <v>2175</v>
      </c>
    </row>
    <row r="61" spans="1:7" ht="12.75" customHeight="1">
      <c r="A61" s="31" t="s">
        <v>71</v>
      </c>
      <c r="B61" s="16">
        <f>P45</f>
        <v>2</v>
      </c>
      <c r="C61" s="16">
        <f>Q45</f>
        <v>3</v>
      </c>
      <c r="D61" s="35">
        <f>R45</f>
        <v>7</v>
      </c>
      <c r="E61" s="35">
        <f>S45</f>
        <v>5</v>
      </c>
      <c r="F61" s="35">
        <f>T45</f>
        <v>7</v>
      </c>
      <c r="G61" s="27">
        <f>SUM(B61:F61)</f>
        <v>24</v>
      </c>
    </row>
  </sheetData>
  <mergeCells count="2">
    <mergeCell ref="A1:W1"/>
    <mergeCell ref="O27:P27"/>
  </mergeCells>
  <printOptions/>
  <pageMargins left="0.68" right="0.53" top="0.46" bottom="0.6" header="0.38" footer="0.45"/>
  <pageSetup fitToHeight="1" fitToWidth="1" orientation="portrait" paperSize="9" scale="77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3"/>
  <sheetViews>
    <sheetView workbookViewId="0" topLeftCell="A7">
      <selection activeCell="B11" sqref="B11"/>
    </sheetView>
  </sheetViews>
  <sheetFormatPr defaultColWidth="11.00390625" defaultRowHeight="12.75"/>
  <cols>
    <col min="1" max="1" width="17.25390625" style="0" customWidth="1"/>
    <col min="2" max="2" width="11.00390625" style="0" customWidth="1"/>
    <col min="3" max="3" width="10.75390625" style="1" customWidth="1"/>
  </cols>
  <sheetData>
    <row r="1" spans="1:3" ht="12.75">
      <c r="A1" t="s">
        <v>13</v>
      </c>
      <c r="C1"/>
    </row>
    <row r="2" spans="1:3" ht="12.75">
      <c r="A2" t="s">
        <v>52</v>
      </c>
      <c r="B2">
        <v>3</v>
      </c>
      <c r="C2">
        <v>5</v>
      </c>
    </row>
    <row r="3" spans="1:3" ht="12.75">
      <c r="A3" t="s">
        <v>53</v>
      </c>
      <c r="B3">
        <v>8</v>
      </c>
      <c r="C3">
        <v>7</v>
      </c>
    </row>
    <row r="4" spans="1:3" ht="12.75">
      <c r="A4" t="s">
        <v>54</v>
      </c>
      <c r="B4">
        <v>6</v>
      </c>
      <c r="C4">
        <v>10</v>
      </c>
    </row>
    <row r="5" spans="1:3" ht="12.75">
      <c r="A5" t="s">
        <v>41</v>
      </c>
      <c r="B5">
        <v>5</v>
      </c>
      <c r="C5">
        <v>7</v>
      </c>
    </row>
    <row r="6" spans="1:3" ht="12.75">
      <c r="A6" t="s">
        <v>55</v>
      </c>
      <c r="B6">
        <v>6</v>
      </c>
      <c r="C6">
        <v>6</v>
      </c>
    </row>
    <row r="7" ht="12.75">
      <c r="C7"/>
    </row>
    <row r="8" ht="12.75">
      <c r="C8"/>
    </row>
    <row r="9" spans="1:3" ht="12.75">
      <c r="A9" t="s">
        <v>26</v>
      </c>
      <c r="B9">
        <f>SUM(B2:B8)</f>
        <v>28</v>
      </c>
      <c r="C9">
        <f>SUM(C2:C8)</f>
        <v>35</v>
      </c>
    </row>
    <row r="10" spans="1:3" ht="12.75">
      <c r="A10" t="s">
        <v>8</v>
      </c>
      <c r="C10" s="1">
        <f>B9+C9</f>
        <v>63</v>
      </c>
    </row>
    <row r="11" spans="1:3" ht="12.75">
      <c r="A11" t="s">
        <v>9</v>
      </c>
      <c r="B11">
        <v>5</v>
      </c>
      <c r="C11" s="1">
        <v>4</v>
      </c>
    </row>
    <row r="12" spans="1:3" ht="12.75">
      <c r="A12" t="s">
        <v>11</v>
      </c>
      <c r="C12" s="1">
        <f>C11+B11</f>
        <v>9</v>
      </c>
    </row>
    <row r="13" spans="1:3" ht="12.75">
      <c r="A13" t="s">
        <v>10</v>
      </c>
      <c r="C13" s="1">
        <v>4</v>
      </c>
    </row>
    <row r="15" spans="1:3" ht="12.75">
      <c r="A15" t="s">
        <v>14</v>
      </c>
      <c r="C15"/>
    </row>
    <row r="16" spans="1:3" ht="12.75">
      <c r="A16" t="s">
        <v>21</v>
      </c>
      <c r="B16">
        <v>7</v>
      </c>
      <c r="C16">
        <v>10</v>
      </c>
    </row>
    <row r="17" spans="1:3" ht="12.75">
      <c r="A17" t="s">
        <v>22</v>
      </c>
      <c r="B17">
        <v>9</v>
      </c>
      <c r="C17">
        <v>12</v>
      </c>
    </row>
    <row r="18" spans="1:3" ht="12.75">
      <c r="A18" t="s">
        <v>23</v>
      </c>
      <c r="B18">
        <v>12</v>
      </c>
      <c r="C18">
        <v>6</v>
      </c>
    </row>
    <row r="19" spans="1:3" ht="12.75">
      <c r="A19" t="s">
        <v>24</v>
      </c>
      <c r="B19">
        <v>12</v>
      </c>
      <c r="C19">
        <v>12</v>
      </c>
    </row>
    <row r="20" spans="1:3" ht="12.75">
      <c r="A20" t="s">
        <v>25</v>
      </c>
      <c r="B20">
        <v>9</v>
      </c>
      <c r="C20">
        <v>7</v>
      </c>
    </row>
    <row r="21" ht="12.75">
      <c r="C21"/>
    </row>
    <row r="22" ht="12.75">
      <c r="C22"/>
    </row>
    <row r="23" spans="1:3" ht="12.75">
      <c r="A23" t="s">
        <v>26</v>
      </c>
      <c r="B23">
        <f>SUM(B16:B22)</f>
        <v>49</v>
      </c>
      <c r="C23">
        <f>SUM(C16:C22)</f>
        <v>47</v>
      </c>
    </row>
    <row r="24" spans="1:3" ht="12.75">
      <c r="A24" t="s">
        <v>8</v>
      </c>
      <c r="C24" s="1">
        <f>B23+C23</f>
        <v>96</v>
      </c>
    </row>
    <row r="25" spans="1:3" ht="12.75">
      <c r="A25" t="s">
        <v>9</v>
      </c>
      <c r="B25">
        <v>2</v>
      </c>
      <c r="C25">
        <v>2</v>
      </c>
    </row>
    <row r="26" spans="1:3" ht="12.75">
      <c r="A26" t="s">
        <v>12</v>
      </c>
      <c r="C26">
        <f>C25+B25+B25</f>
        <v>6</v>
      </c>
    </row>
    <row r="27" spans="1:3" ht="12.75">
      <c r="A27" t="s">
        <v>10</v>
      </c>
      <c r="C27">
        <v>7</v>
      </c>
    </row>
    <row r="29" spans="1:3" ht="12.75">
      <c r="A29" t="s">
        <v>15</v>
      </c>
      <c r="C29"/>
    </row>
    <row r="30" spans="1:3" ht="12.75">
      <c r="A30" t="s">
        <v>27</v>
      </c>
      <c r="B30">
        <v>8</v>
      </c>
      <c r="C30">
        <v>5</v>
      </c>
    </row>
    <row r="31" spans="1:3" ht="12.75">
      <c r="A31" t="s">
        <v>28</v>
      </c>
      <c r="B31">
        <v>2</v>
      </c>
      <c r="C31">
        <v>0</v>
      </c>
    </row>
    <row r="32" spans="1:3" ht="12.75">
      <c r="A32" t="s">
        <v>29</v>
      </c>
      <c r="B32">
        <v>1</v>
      </c>
      <c r="C32">
        <v>4</v>
      </c>
    </row>
    <row r="33" spans="1:3" ht="12.75">
      <c r="A33" t="s">
        <v>30</v>
      </c>
      <c r="B33">
        <v>0</v>
      </c>
      <c r="C33">
        <v>2</v>
      </c>
    </row>
    <row r="34" spans="1:3" ht="12.75">
      <c r="A34" t="s">
        <v>31</v>
      </c>
      <c r="B34">
        <v>3</v>
      </c>
      <c r="C34">
        <v>2</v>
      </c>
    </row>
    <row r="35" ht="12.75">
      <c r="C35"/>
    </row>
    <row r="36" ht="12.75">
      <c r="C36"/>
    </row>
    <row r="37" spans="1:3" ht="12.75">
      <c r="A37" t="s">
        <v>26</v>
      </c>
      <c r="B37">
        <f>SUM(B30:B36)</f>
        <v>14</v>
      </c>
      <c r="C37">
        <f>SUM(C30:C36)</f>
        <v>13</v>
      </c>
    </row>
    <row r="38" spans="1:3" ht="12.75">
      <c r="A38" t="s">
        <v>8</v>
      </c>
      <c r="C38" s="1">
        <f>B37+C37</f>
        <v>27</v>
      </c>
    </row>
    <row r="39" spans="1:3" ht="12.75">
      <c r="A39" t="s">
        <v>9</v>
      </c>
      <c r="B39">
        <v>8</v>
      </c>
      <c r="C39" s="1">
        <v>7</v>
      </c>
    </row>
    <row r="40" spans="1:3" ht="12.75">
      <c r="A40" t="s">
        <v>12</v>
      </c>
      <c r="C40" s="1">
        <f>C39+B39</f>
        <v>15</v>
      </c>
    </row>
    <row r="41" spans="1:3" ht="12.75">
      <c r="A41" t="s">
        <v>10</v>
      </c>
      <c r="C41" s="1">
        <v>1</v>
      </c>
    </row>
    <row r="43" spans="1:3" ht="12.75">
      <c r="A43" t="s">
        <v>16</v>
      </c>
      <c r="C43"/>
    </row>
    <row r="44" spans="1:3" ht="12.75">
      <c r="A44" t="s">
        <v>32</v>
      </c>
      <c r="B44">
        <v>6</v>
      </c>
      <c r="C44">
        <v>2</v>
      </c>
    </row>
    <row r="45" spans="1:3" ht="12.75">
      <c r="A45" t="s">
        <v>33</v>
      </c>
      <c r="B45">
        <v>2</v>
      </c>
      <c r="C45">
        <v>6</v>
      </c>
    </row>
    <row r="46" spans="1:3" ht="12.75">
      <c r="A46" t="s">
        <v>34</v>
      </c>
      <c r="B46">
        <v>1</v>
      </c>
      <c r="C46">
        <v>11</v>
      </c>
    </row>
    <row r="47" spans="1:3" ht="12.75">
      <c r="A47" t="s">
        <v>35</v>
      </c>
      <c r="B47">
        <v>5</v>
      </c>
      <c r="C47">
        <v>4</v>
      </c>
    </row>
    <row r="48" spans="1:3" ht="12.75">
      <c r="A48" t="s">
        <v>36</v>
      </c>
      <c r="B48">
        <v>1</v>
      </c>
      <c r="C48">
        <v>2</v>
      </c>
    </row>
    <row r="49" ht="12.75">
      <c r="C49"/>
    </row>
    <row r="50" ht="12.75">
      <c r="C50"/>
    </row>
    <row r="51" spans="1:3" ht="12.75">
      <c r="A51" t="s">
        <v>26</v>
      </c>
      <c r="B51">
        <f>SUM(B44:B50)</f>
        <v>15</v>
      </c>
      <c r="C51">
        <f>SUM(C44:C50)</f>
        <v>25</v>
      </c>
    </row>
    <row r="52" spans="1:3" ht="12.75">
      <c r="A52" t="s">
        <v>8</v>
      </c>
      <c r="C52" s="1">
        <f>C51+B51</f>
        <v>40</v>
      </c>
    </row>
    <row r="53" spans="1:3" ht="12.75">
      <c r="A53" t="s">
        <v>9</v>
      </c>
      <c r="B53">
        <v>7</v>
      </c>
      <c r="C53" s="1">
        <v>5</v>
      </c>
    </row>
    <row r="54" spans="1:3" ht="12.75">
      <c r="A54" t="s">
        <v>12</v>
      </c>
      <c r="C54" s="1">
        <f>C53+B53</f>
        <v>12</v>
      </c>
    </row>
    <row r="55" spans="1:3" ht="12.75">
      <c r="A55" t="s">
        <v>10</v>
      </c>
      <c r="C55" s="1">
        <v>3</v>
      </c>
    </row>
    <row r="57" spans="1:3" ht="12.75">
      <c r="A57" t="s">
        <v>17</v>
      </c>
      <c r="C57"/>
    </row>
    <row r="58" spans="1:3" ht="12.75">
      <c r="A58" t="s">
        <v>37</v>
      </c>
      <c r="B58">
        <v>3</v>
      </c>
      <c r="C58">
        <v>2</v>
      </c>
    </row>
    <row r="59" spans="1:3" ht="12.75">
      <c r="A59" t="s">
        <v>38</v>
      </c>
      <c r="B59">
        <v>9</v>
      </c>
      <c r="C59">
        <v>2</v>
      </c>
    </row>
    <row r="60" spans="1:3" ht="12.75">
      <c r="A60" t="s">
        <v>39</v>
      </c>
      <c r="B60">
        <v>4</v>
      </c>
      <c r="C60">
        <v>2</v>
      </c>
    </row>
    <row r="61" spans="1:3" ht="12.75">
      <c r="A61" t="s">
        <v>40</v>
      </c>
      <c r="B61">
        <v>2</v>
      </c>
      <c r="C61">
        <v>5</v>
      </c>
    </row>
    <row r="62" spans="1:3" ht="12.75">
      <c r="A62" t="s">
        <v>41</v>
      </c>
      <c r="B62">
        <v>2</v>
      </c>
      <c r="C62">
        <v>1</v>
      </c>
    </row>
    <row r="63" ht="12.75">
      <c r="C63"/>
    </row>
    <row r="64" ht="12.75">
      <c r="C64"/>
    </row>
    <row r="65" spans="1:3" ht="12.75">
      <c r="A65" t="s">
        <v>26</v>
      </c>
      <c r="B65">
        <f>SUM(B58:B64)</f>
        <v>20</v>
      </c>
      <c r="C65">
        <f>SUM(C58:C64)</f>
        <v>12</v>
      </c>
    </row>
    <row r="66" spans="1:3" ht="12.75">
      <c r="A66" t="s">
        <v>8</v>
      </c>
      <c r="C66" s="1">
        <f>C65+B65</f>
        <v>32</v>
      </c>
    </row>
    <row r="67" spans="1:3" ht="12.75">
      <c r="A67" t="s">
        <v>9</v>
      </c>
      <c r="B67">
        <v>6</v>
      </c>
      <c r="C67" s="1">
        <v>8</v>
      </c>
    </row>
    <row r="68" spans="1:3" ht="12.75">
      <c r="A68" t="s">
        <v>12</v>
      </c>
      <c r="C68" s="1">
        <f>C67+B67</f>
        <v>14</v>
      </c>
    </row>
    <row r="69" spans="1:3" ht="12.75">
      <c r="A69" t="s">
        <v>10</v>
      </c>
      <c r="C69" s="1">
        <v>2</v>
      </c>
    </row>
    <row r="71" spans="1:3" ht="12.75">
      <c r="A71" t="s">
        <v>18</v>
      </c>
      <c r="C71"/>
    </row>
    <row r="72" spans="1:3" ht="12.75">
      <c r="A72" t="s">
        <v>42</v>
      </c>
      <c r="B72">
        <v>8</v>
      </c>
      <c r="C72">
        <v>3</v>
      </c>
    </row>
    <row r="73" spans="1:3" ht="12.75">
      <c r="A73" t="s">
        <v>43</v>
      </c>
      <c r="B73">
        <v>7</v>
      </c>
      <c r="C73">
        <v>2</v>
      </c>
    </row>
    <row r="74" spans="1:3" ht="12.75">
      <c r="A74" t="s">
        <v>44</v>
      </c>
      <c r="B74">
        <v>4</v>
      </c>
      <c r="C74">
        <v>6</v>
      </c>
    </row>
    <row r="75" spans="1:3" ht="12.75">
      <c r="A75" t="s">
        <v>45</v>
      </c>
      <c r="B75">
        <v>4</v>
      </c>
      <c r="C75">
        <v>7</v>
      </c>
    </row>
    <row r="76" spans="1:3" ht="12.75">
      <c r="A76" t="s">
        <v>46</v>
      </c>
      <c r="B76">
        <v>8</v>
      </c>
      <c r="C76" s="1">
        <v>6</v>
      </c>
    </row>
    <row r="79" spans="1:3" ht="12.75">
      <c r="A79" t="s">
        <v>26</v>
      </c>
      <c r="B79">
        <f>SUM(B72:B78)</f>
        <v>31</v>
      </c>
      <c r="C79">
        <f>SUM(C72:C78)</f>
        <v>24</v>
      </c>
    </row>
    <row r="80" spans="1:3" ht="12.75">
      <c r="A80" t="s">
        <v>8</v>
      </c>
      <c r="C80" s="1">
        <f>C79+B79</f>
        <v>55</v>
      </c>
    </row>
    <row r="81" spans="1:3" ht="12.75">
      <c r="A81" t="s">
        <v>9</v>
      </c>
      <c r="B81">
        <v>4</v>
      </c>
      <c r="C81" s="1">
        <v>6</v>
      </c>
    </row>
    <row r="82" spans="1:3" ht="12.75">
      <c r="A82" t="s">
        <v>12</v>
      </c>
      <c r="C82" s="1">
        <f>C81+B81</f>
        <v>10</v>
      </c>
    </row>
    <row r="83" spans="1:3" ht="12.75">
      <c r="A83" t="s">
        <v>10</v>
      </c>
      <c r="C83" s="1">
        <v>5</v>
      </c>
    </row>
    <row r="85" ht="12.75">
      <c r="A85" t="s">
        <v>19</v>
      </c>
    </row>
    <row r="86" spans="1:3" ht="12.75">
      <c r="A86" t="s">
        <v>47</v>
      </c>
      <c r="B86">
        <v>11</v>
      </c>
      <c r="C86" s="1">
        <v>9</v>
      </c>
    </row>
    <row r="87" spans="1:3" ht="12.75">
      <c r="A87" t="s">
        <v>48</v>
      </c>
      <c r="B87">
        <v>7</v>
      </c>
      <c r="C87" s="1">
        <v>6</v>
      </c>
    </row>
    <row r="88" spans="1:3" ht="12.75">
      <c r="A88" t="s">
        <v>49</v>
      </c>
      <c r="B88">
        <v>12</v>
      </c>
      <c r="C88" s="1">
        <v>17</v>
      </c>
    </row>
    <row r="89" spans="1:3" ht="12.75">
      <c r="A89" t="s">
        <v>50</v>
      </c>
      <c r="B89">
        <v>15</v>
      </c>
      <c r="C89" s="1">
        <v>14</v>
      </c>
    </row>
    <row r="90" spans="1:3" ht="12.75">
      <c r="A90" t="s">
        <v>51</v>
      </c>
      <c r="B90">
        <v>17</v>
      </c>
      <c r="C90" s="1">
        <v>7</v>
      </c>
    </row>
    <row r="93" spans="1:3" ht="12.75">
      <c r="A93" t="s">
        <v>26</v>
      </c>
      <c r="B93">
        <f>SUM(B86:B92)</f>
        <v>62</v>
      </c>
      <c r="C93">
        <f>SUM(C86:C92)</f>
        <v>53</v>
      </c>
    </row>
    <row r="94" spans="1:3" ht="12.75">
      <c r="A94" t="s">
        <v>8</v>
      </c>
      <c r="C94" s="1">
        <f>C93+B93</f>
        <v>115</v>
      </c>
    </row>
    <row r="95" spans="1:3" ht="12.75">
      <c r="A95" t="s">
        <v>9</v>
      </c>
      <c r="B95">
        <v>1</v>
      </c>
      <c r="C95" s="1">
        <v>1</v>
      </c>
    </row>
    <row r="96" spans="1:3" ht="12.75">
      <c r="A96" t="s">
        <v>12</v>
      </c>
      <c r="C96" s="1">
        <f>C95+B95</f>
        <v>2</v>
      </c>
    </row>
    <row r="97" spans="1:3" ht="12.75">
      <c r="A97" t="s">
        <v>10</v>
      </c>
      <c r="C97" s="1">
        <v>8</v>
      </c>
    </row>
    <row r="99" ht="12.75">
      <c r="A99" t="s">
        <v>20</v>
      </c>
    </row>
    <row r="100" spans="1:3" ht="12.75">
      <c r="A100" t="s">
        <v>56</v>
      </c>
      <c r="B100">
        <v>7</v>
      </c>
      <c r="C100" s="1">
        <v>14</v>
      </c>
    </row>
    <row r="101" spans="1:3" ht="12.75">
      <c r="A101" t="s">
        <v>57</v>
      </c>
      <c r="B101">
        <v>5</v>
      </c>
      <c r="C101" s="1">
        <v>5</v>
      </c>
    </row>
    <row r="102" spans="1:3" ht="12.75">
      <c r="A102" t="s">
        <v>60</v>
      </c>
      <c r="B102">
        <v>8</v>
      </c>
      <c r="C102" s="1">
        <v>8</v>
      </c>
    </row>
    <row r="103" spans="1:3" ht="12.75">
      <c r="A103" t="s">
        <v>58</v>
      </c>
      <c r="B103">
        <v>12</v>
      </c>
      <c r="C103" s="1">
        <v>8</v>
      </c>
    </row>
    <row r="104" spans="1:3" ht="12.75">
      <c r="A104" t="s">
        <v>59</v>
      </c>
      <c r="B104">
        <v>5</v>
      </c>
      <c r="C104" s="1">
        <v>6</v>
      </c>
    </row>
    <row r="107" spans="1:3" ht="12.75">
      <c r="A107" t="s">
        <v>26</v>
      </c>
      <c r="B107">
        <f>SUM(B100:B106)</f>
        <v>37</v>
      </c>
      <c r="C107">
        <f>SUM(C100:C106)</f>
        <v>41</v>
      </c>
    </row>
    <row r="108" spans="1:3" ht="12.75">
      <c r="A108" t="s">
        <v>8</v>
      </c>
      <c r="C108" s="1">
        <f>C107+B107</f>
        <v>78</v>
      </c>
    </row>
    <row r="109" spans="1:3" ht="12.75">
      <c r="A109" t="s">
        <v>9</v>
      </c>
      <c r="B109">
        <v>3</v>
      </c>
      <c r="C109" s="1">
        <v>3</v>
      </c>
    </row>
    <row r="110" spans="1:3" ht="12.75">
      <c r="A110" t="s">
        <v>12</v>
      </c>
      <c r="C110" s="1">
        <f>C109+B109</f>
        <v>6</v>
      </c>
    </row>
    <row r="111" spans="1:3" ht="12.75">
      <c r="A111" t="s">
        <v>10</v>
      </c>
      <c r="C111" s="1">
        <v>6</v>
      </c>
    </row>
    <row r="113" ht="12.75">
      <c r="A113" t="s">
        <v>61</v>
      </c>
    </row>
  </sheetData>
  <printOptions gridLines="1"/>
  <pageMargins left="0.7874015748031497" right="0" top="0.6299212598425197" bottom="0" header="0.5118110236220472" footer="0"/>
  <pageSetup fitToHeight="1" fitToWidth="1" orientation="portrait" paperSize="9" scale="52"/>
  <headerFooter alignWithMargins="0">
    <oddHeader>&amp;L&amp;C&amp;14BSSRA Division A1 Autumn Term 2007&amp;R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Frank Harriss</cp:lastModifiedBy>
  <cp:lastPrinted>2007-11-08T11:19:49Z</cp:lastPrinted>
  <dcterms:created xsi:type="dcterms:W3CDTF">2007-02-04T10:21:17Z</dcterms:created>
  <dcterms:modified xsi:type="dcterms:W3CDTF">2007-10-23T10:16:46Z</dcterms:modified>
  <cp:category/>
  <cp:version/>
  <cp:contentType/>
  <cp:contentStatus/>
</cp:coreProperties>
</file>