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60" yWindow="65521" windowWidth="14010" windowHeight="12630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<sst xmlns="http://schemas.openxmlformats.org/spreadsheetml/2006/main" count="146" uniqueCount="48">
  <si>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</si>
  <si>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</si>
  <si>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</si>
  <si>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</si>
  <si>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</si>
  <si>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</si>
  <si>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Alphabetical</t>
  </si>
  <si>
    <t>Round</t>
  </si>
  <si>
    <t>Numerical</t>
  </si>
  <si>
    <t>Handicapped Total</t>
  </si>
  <si>
    <t xml:space="preserve">Handicaps </t>
  </si>
  <si>
    <t>McInally M</t>
  </si>
  <si>
    <t>Watson A</t>
  </si>
  <si>
    <t>Jevons O</t>
  </si>
  <si>
    <t>Gangar S</t>
  </si>
  <si>
    <t>Queen Mary's GS 'A'</t>
  </si>
  <si>
    <t>Queen Mary's GS 'B'</t>
  </si>
  <si>
    <t>Queen Victoria 'A'</t>
  </si>
  <si>
    <t>Queen Victoria 'B'</t>
  </si>
  <si>
    <t>The Leys 'A'</t>
  </si>
  <si>
    <t>Keith Jefferies</t>
  </si>
  <si>
    <t>BSSRA Summer Term 2013  Section A - Division 4</t>
  </si>
  <si>
    <t>Boylan L</t>
  </si>
  <si>
    <t>Watson C</t>
  </si>
  <si>
    <t>Leslie R Miss</t>
  </si>
  <si>
    <t>Barber A</t>
  </si>
  <si>
    <t>Ferguson E Miss</t>
  </si>
  <si>
    <t>Carr C</t>
  </si>
  <si>
    <t>Cox L</t>
  </si>
  <si>
    <t>Macpherson R</t>
  </si>
  <si>
    <t>Whitehouse J</t>
  </si>
  <si>
    <t>Smewing C</t>
  </si>
  <si>
    <t>King A</t>
  </si>
  <si>
    <t>Gangar R</t>
  </si>
  <si>
    <t>Sohal G</t>
  </si>
  <si>
    <t>Palmer J</t>
  </si>
  <si>
    <t>Harding J</t>
  </si>
  <si>
    <t>France J</t>
  </si>
  <si>
    <t>Campbell D</t>
  </si>
  <si>
    <t>Mead T</t>
  </si>
  <si>
    <t>O'Brien E</t>
  </si>
  <si>
    <t>Coutts I Miss</t>
  </si>
  <si>
    <t>O'Keeffe A Miss</t>
  </si>
  <si>
    <t>NCR</t>
  </si>
  <si>
    <t>Congratulations to Queen Mary's 'A' team for winning</t>
  </si>
  <si>
    <t>the division.  Unfortunately The Leys had to withdraw</t>
  </si>
  <si>
    <t>but the battle for 2nd was incredibly close with Queen</t>
  </si>
  <si>
    <t>Mary's 'B' just taking it on aggregate score.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</si>
</sst>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2" fontId="5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5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5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5" fontId="6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175" fontId="11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172" fontId="8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72" fontId="6" fillId="0" borderId="10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showZeros="0" tabSelected="1" zoomScalePageLayoutView="0" workbookViewId="0" topLeftCell="A1">
      <selection activeCell="N24" sqref="N24"/>
    </sheetView>
  </sheetViews>
  <sheetFormatPr defaultColWidth="9.140625" defaultRowHeight="12.75"/>
  <cols>
    <col min="1" max="1" width="20.57421875" style="3" customWidth="1"/>
    <col min="2" max="2" width="5.421875" style="3" customWidth="1"/>
    <col min="3" max="5" width="5.28125" style="3" customWidth="1"/>
    <col min="6" max="6" width="6.8515625" style="6" customWidth="1"/>
    <col min="7" max="7" width="1.57421875" style="3" customWidth="1"/>
    <col min="8" max="8" width="17.421875" style="3" hidden="1" customWidth="1"/>
    <col min="9" max="13" width="3.7109375" style="7" hidden="1" customWidth="1"/>
    <col min="14" max="14" width="20.28125" style="3" customWidth="1"/>
    <col min="15" max="18" width="4.7109375" style="3" customWidth="1"/>
    <col min="19" max="19" width="6.28125" style="3" customWidth="1"/>
    <col min="20" max="16384" width="9.140625" style="3" customWidth="1"/>
  </cols>
  <sheetData>
    <row r="1" spans="1:20" ht="18.75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3" spans="1:20" ht="16.5">
      <c r="A3" s="1"/>
      <c r="B3" s="7">
        <v>1</v>
      </c>
      <c r="C3" s="7">
        <v>2</v>
      </c>
      <c r="D3" s="7">
        <v>3</v>
      </c>
      <c r="E3" s="7">
        <v>4</v>
      </c>
      <c r="F3" s="2"/>
      <c r="O3" s="7"/>
      <c r="P3" s="7"/>
      <c r="Q3" s="7"/>
      <c r="R3" s="7"/>
      <c r="S3" s="2"/>
      <c r="T3" s="2"/>
    </row>
    <row r="4" spans="1:20" ht="16.5">
      <c r="A4" s="9"/>
      <c r="B4" s="20">
        <v>13.05</v>
      </c>
      <c r="C4" s="20">
        <v>13.05</v>
      </c>
      <c r="D4" s="20">
        <v>17.06</v>
      </c>
      <c r="E4" s="20">
        <v>17.06</v>
      </c>
      <c r="F4" s="2"/>
      <c r="N4" s="9"/>
      <c r="O4" s="20"/>
      <c r="P4" s="20"/>
      <c r="Q4" s="20"/>
      <c r="R4" s="20"/>
      <c r="S4" s="2"/>
      <c r="T4" s="2"/>
    </row>
    <row r="5" spans="1:20" ht="16.5">
      <c r="A5" s="44" t="s">
        <v>15</v>
      </c>
      <c r="B5" s="7"/>
      <c r="C5" s="7"/>
      <c r="D5" s="7"/>
      <c r="E5" s="7"/>
      <c r="F5" s="10" t="s">
        <v>1</v>
      </c>
      <c r="N5" s="9"/>
      <c r="O5" s="7"/>
      <c r="P5" s="7"/>
      <c r="Q5" s="7"/>
      <c r="R5" s="7"/>
      <c r="S5" s="10"/>
      <c r="T5" s="10"/>
    </row>
    <row r="6" spans="1:20" ht="16.5">
      <c r="A6" s="3" t="s">
        <v>37</v>
      </c>
      <c r="B6" s="7">
        <v>86</v>
      </c>
      <c r="C6" s="7">
        <v>83</v>
      </c>
      <c r="D6" s="7">
        <v>79</v>
      </c>
      <c r="E6" s="7">
        <v>76</v>
      </c>
      <c r="F6" s="2">
        <f aca="true" t="shared" si="0" ref="F6:F12">AVERAGE(B6:E6)</f>
        <v>81</v>
      </c>
      <c r="O6" s="7"/>
      <c r="P6" s="7"/>
      <c r="Q6" s="7"/>
      <c r="R6" s="7"/>
      <c r="S6" s="2"/>
      <c r="T6" s="2"/>
    </row>
    <row r="7" spans="1:20" ht="16.5">
      <c r="A7" s="3" t="s">
        <v>36</v>
      </c>
      <c r="B7" s="7">
        <v>85</v>
      </c>
      <c r="C7" s="7">
        <v>91</v>
      </c>
      <c r="D7" s="7">
        <v>87</v>
      </c>
      <c r="E7" s="7">
        <v>82</v>
      </c>
      <c r="F7" s="2">
        <f t="shared" si="0"/>
        <v>86.25</v>
      </c>
      <c r="O7" s="7"/>
      <c r="P7" s="7"/>
      <c r="Q7" s="7"/>
      <c r="R7" s="7"/>
      <c r="S7" s="2"/>
      <c r="T7" s="2"/>
    </row>
    <row r="8" spans="1:20" ht="16.5">
      <c r="A8" s="3" t="s">
        <v>13</v>
      </c>
      <c r="B8" s="7">
        <v>86</v>
      </c>
      <c r="C8" s="7">
        <v>93</v>
      </c>
      <c r="D8" s="7">
        <v>90</v>
      </c>
      <c r="E8" s="7">
        <v>90</v>
      </c>
      <c r="F8" s="2">
        <f t="shared" si="0"/>
        <v>89.75</v>
      </c>
      <c r="O8" s="7"/>
      <c r="P8" s="7"/>
      <c r="Q8" s="7"/>
      <c r="R8" s="7"/>
      <c r="S8" s="2"/>
      <c r="T8" s="2"/>
    </row>
    <row r="9" spans="1:20" ht="16.5">
      <c r="A9" s="3" t="s">
        <v>35</v>
      </c>
      <c r="B9" s="7">
        <v>94</v>
      </c>
      <c r="C9" s="7">
        <v>90</v>
      </c>
      <c r="D9" s="7">
        <v>85</v>
      </c>
      <c r="E9" s="7">
        <v>91</v>
      </c>
      <c r="F9" s="2">
        <f t="shared" si="0"/>
        <v>90</v>
      </c>
      <c r="O9" s="7"/>
      <c r="P9" s="7"/>
      <c r="Q9" s="7"/>
      <c r="R9" s="7"/>
      <c r="S9" s="2"/>
      <c r="T9" s="2"/>
    </row>
    <row r="10" spans="1:20" ht="16.5">
      <c r="A10" s="3" t="s">
        <v>34</v>
      </c>
      <c r="B10" s="7">
        <v>92</v>
      </c>
      <c r="C10" s="7">
        <v>89</v>
      </c>
      <c r="D10" s="7">
        <v>93</v>
      </c>
      <c r="E10" s="7">
        <v>87</v>
      </c>
      <c r="F10" s="2">
        <f t="shared" si="0"/>
        <v>90.25</v>
      </c>
      <c r="O10" s="7"/>
      <c r="P10" s="7"/>
      <c r="Q10" s="7"/>
      <c r="R10" s="7"/>
      <c r="S10" s="2"/>
      <c r="T10" s="2"/>
    </row>
    <row r="11" spans="1:20" ht="16.5">
      <c r="A11" s="29" t="s">
        <v>3</v>
      </c>
      <c r="B11" s="25">
        <f>SUM(B6:B10)</f>
        <v>443</v>
      </c>
      <c r="C11" s="25">
        <f>SUM(C6:C10)</f>
        <v>446</v>
      </c>
      <c r="D11" s="25">
        <f>SUM(D6:D10)</f>
        <v>434</v>
      </c>
      <c r="E11" s="25">
        <f>SUM(E6:E10)</f>
        <v>426</v>
      </c>
      <c r="F11" s="4">
        <f t="shared" si="0"/>
        <v>437.25</v>
      </c>
      <c r="O11" s="7"/>
      <c r="P11" s="7"/>
      <c r="Q11" s="7"/>
      <c r="R11" s="7"/>
      <c r="S11" s="2"/>
      <c r="T11" s="2"/>
    </row>
    <row r="12" spans="1:20" ht="16.5">
      <c r="A12" s="29" t="s">
        <v>9</v>
      </c>
      <c r="B12" s="25">
        <f>IF(B11=0,0,B11+$O29)</f>
        <v>443</v>
      </c>
      <c r="C12" s="25">
        <f>IF(C11=0,0,C11+$O29)</f>
        <v>446</v>
      </c>
      <c r="D12" s="25">
        <f>IF(D11=0,0,D11+$O29)</f>
        <v>434</v>
      </c>
      <c r="E12" s="25">
        <f>IF(E11=0,0,E11+$O29)</f>
        <v>426</v>
      </c>
      <c r="F12" s="4">
        <f t="shared" si="0"/>
        <v>437.25</v>
      </c>
      <c r="N12" s="11"/>
      <c r="O12" s="7"/>
      <c r="P12" s="7"/>
      <c r="Q12" s="7"/>
      <c r="R12" s="7"/>
      <c r="S12" s="4"/>
      <c r="T12" s="2"/>
    </row>
    <row r="13" spans="1:20" ht="16.5">
      <c r="A13" s="11"/>
      <c r="B13" s="25"/>
      <c r="C13" s="25"/>
      <c r="D13" s="29" t="s">
        <v>9</v>
      </c>
      <c r="E13" s="5">
        <f>SUM(B12:E12)</f>
        <v>1749</v>
      </c>
      <c r="O13" s="7"/>
      <c r="P13" s="7"/>
      <c r="Q13" s="7"/>
      <c r="R13" s="11"/>
      <c r="T13" s="12"/>
    </row>
    <row r="14" spans="1:6" ht="16.5">
      <c r="A14" s="44" t="s">
        <v>16</v>
      </c>
      <c r="B14" s="7"/>
      <c r="C14" s="7"/>
      <c r="D14" s="7"/>
      <c r="E14" s="7"/>
      <c r="F14" s="2" t="s">
        <v>4</v>
      </c>
    </row>
    <row r="15" spans="1:6" ht="16.5">
      <c r="A15" s="3" t="s">
        <v>33</v>
      </c>
      <c r="B15" s="7">
        <v>84</v>
      </c>
      <c r="C15" s="7">
        <v>77</v>
      </c>
      <c r="D15" s="7">
        <v>82</v>
      </c>
      <c r="E15" s="7">
        <v>81</v>
      </c>
      <c r="F15" s="2">
        <f aca="true" t="shared" si="1" ref="F15:F21">AVERAGE(B15:E15)</f>
        <v>81</v>
      </c>
    </row>
    <row r="16" spans="1:6" ht="16.5">
      <c r="A16" s="3" t="s">
        <v>14</v>
      </c>
      <c r="B16" s="7">
        <v>71</v>
      </c>
      <c r="C16" s="7">
        <v>90</v>
      </c>
      <c r="D16" s="7">
        <v>82</v>
      </c>
      <c r="E16" s="7">
        <v>89</v>
      </c>
      <c r="F16" s="2">
        <f t="shared" si="1"/>
        <v>83</v>
      </c>
    </row>
    <row r="17" spans="1:14" ht="16.5">
      <c r="A17" s="3" t="s">
        <v>32</v>
      </c>
      <c r="B17" s="7">
        <v>74</v>
      </c>
      <c r="C17" s="7">
        <v>67</v>
      </c>
      <c r="D17" s="7">
        <v>76</v>
      </c>
      <c r="E17" s="7">
        <v>87</v>
      </c>
      <c r="F17" s="2">
        <f t="shared" si="1"/>
        <v>76</v>
      </c>
      <c r="N17" s="7"/>
    </row>
    <row r="18" spans="1:14" ht="16.5">
      <c r="A18" s="3" t="s">
        <v>31</v>
      </c>
      <c r="B18" s="7">
        <v>90</v>
      </c>
      <c r="C18" s="7">
        <v>89</v>
      </c>
      <c r="D18" s="7">
        <v>90</v>
      </c>
      <c r="E18" s="7">
        <v>90</v>
      </c>
      <c r="F18" s="2">
        <f t="shared" si="1"/>
        <v>89.75</v>
      </c>
      <c r="N18" s="13"/>
    </row>
    <row r="19" spans="1:14" ht="16.5">
      <c r="A19" s="3" t="s">
        <v>30</v>
      </c>
      <c r="B19" s="7">
        <v>86</v>
      </c>
      <c r="C19" s="7">
        <v>79</v>
      </c>
      <c r="D19" s="7">
        <v>82</v>
      </c>
      <c r="E19" s="7">
        <v>90</v>
      </c>
      <c r="F19" s="2">
        <f t="shared" si="1"/>
        <v>84.25</v>
      </c>
      <c r="N19" s="21"/>
    </row>
    <row r="20" spans="1:14" ht="16.5">
      <c r="A20" s="29" t="s">
        <v>3</v>
      </c>
      <c r="B20" s="25">
        <f>SUM(B15:B19)</f>
        <v>405</v>
      </c>
      <c r="C20" s="25">
        <f>SUM(C15:C19)</f>
        <v>402</v>
      </c>
      <c r="D20" s="25">
        <f>SUM(D15:D19)</f>
        <v>412</v>
      </c>
      <c r="E20" s="25">
        <f>SUM(E15:E19)</f>
        <v>437</v>
      </c>
      <c r="F20" s="4">
        <f t="shared" si="1"/>
        <v>414</v>
      </c>
      <c r="N20" s="21" t="s">
        <v>44</v>
      </c>
    </row>
    <row r="21" spans="1:14" ht="16.5">
      <c r="A21" s="29" t="s">
        <v>9</v>
      </c>
      <c r="B21" s="25">
        <f>IF(B20=0,0,B20+$O30)</f>
        <v>425</v>
      </c>
      <c r="C21" s="25">
        <f>IF(C20=0,0,C20+$O30)</f>
        <v>422</v>
      </c>
      <c r="D21" s="25">
        <f>IF(D20=0,0,D20+$O30)</f>
        <v>432</v>
      </c>
      <c r="E21" s="25">
        <f>IF(E20=0,0,E20+$O30)</f>
        <v>457</v>
      </c>
      <c r="F21" s="4">
        <f t="shared" si="1"/>
        <v>434</v>
      </c>
      <c r="N21" s="21" t="s">
        <v>45</v>
      </c>
    </row>
    <row r="22" spans="1:14" ht="16.5">
      <c r="A22" s="11"/>
      <c r="B22" s="25"/>
      <c r="C22" s="25"/>
      <c r="D22" s="29" t="s">
        <v>9</v>
      </c>
      <c r="E22" s="5">
        <f>SUM(B21:E21)</f>
        <v>1736</v>
      </c>
      <c r="N22" s="21" t="s">
        <v>46</v>
      </c>
    </row>
    <row r="23" spans="1:14" ht="16.5">
      <c r="A23" s="9" t="s">
        <v>17</v>
      </c>
      <c r="B23" s="15"/>
      <c r="C23" s="15"/>
      <c r="D23" s="15"/>
      <c r="E23" s="15"/>
      <c r="F23" s="2" t="s">
        <v>0</v>
      </c>
      <c r="N23" s="21" t="s">
        <v>47</v>
      </c>
    </row>
    <row r="24" spans="1:15" ht="16.5">
      <c r="A24" s="3" t="s">
        <v>12</v>
      </c>
      <c r="B24" s="7">
        <v>82</v>
      </c>
      <c r="C24" s="7">
        <v>88</v>
      </c>
      <c r="D24" s="7">
        <v>88</v>
      </c>
      <c r="E24" s="7">
        <v>88</v>
      </c>
      <c r="F24" s="2">
        <f aca="true" t="shared" si="2" ref="F24:F30">AVERAGE(B24:E24)</f>
        <v>86.5</v>
      </c>
      <c r="N24" s="22"/>
      <c r="O24" s="3" t="s">
        <v>20</v>
      </c>
    </row>
    <row r="25" spans="1:15" ht="16.5">
      <c r="A25" s="3" t="s">
        <v>29</v>
      </c>
      <c r="B25" s="7">
        <v>84</v>
      </c>
      <c r="C25" s="7">
        <v>82</v>
      </c>
      <c r="D25" s="7">
        <v>66</v>
      </c>
      <c r="E25" s="7">
        <v>85</v>
      </c>
      <c r="F25" s="2">
        <f t="shared" si="2"/>
        <v>79.25</v>
      </c>
      <c r="N25" s="22"/>
      <c r="O25" s="7"/>
    </row>
    <row r="26" spans="1:18" ht="16.5">
      <c r="A26" s="3" t="s">
        <v>11</v>
      </c>
      <c r="B26" s="7">
        <v>85</v>
      </c>
      <c r="C26" s="7">
        <v>84</v>
      </c>
      <c r="D26" s="7">
        <v>79</v>
      </c>
      <c r="E26" s="7">
        <v>82</v>
      </c>
      <c r="F26" s="2">
        <f t="shared" si="2"/>
        <v>82.5</v>
      </c>
      <c r="N26" s="22"/>
      <c r="O26" s="48">
        <f ca="1">TODAY()</f>
        <v>41449</v>
      </c>
      <c r="P26" s="48"/>
      <c r="Q26" s="48"/>
      <c r="R26" s="48"/>
    </row>
    <row r="27" spans="1:6" ht="16.5">
      <c r="A27" s="3" t="s">
        <v>28</v>
      </c>
      <c r="B27" s="7">
        <v>86</v>
      </c>
      <c r="C27" s="7">
        <v>83</v>
      </c>
      <c r="D27" s="7">
        <v>87</v>
      </c>
      <c r="E27" s="7">
        <v>94</v>
      </c>
      <c r="F27" s="2">
        <f t="shared" si="2"/>
        <v>87.5</v>
      </c>
    </row>
    <row r="28" spans="1:15" ht="16.5">
      <c r="A28" s="3" t="s">
        <v>27</v>
      </c>
      <c r="B28" s="7">
        <v>88</v>
      </c>
      <c r="C28" s="7">
        <v>85</v>
      </c>
      <c r="D28" s="7">
        <v>79</v>
      </c>
      <c r="E28" s="7">
        <v>77</v>
      </c>
      <c r="F28" s="2">
        <f t="shared" si="2"/>
        <v>82.25</v>
      </c>
      <c r="N28" s="16" t="s">
        <v>10</v>
      </c>
      <c r="O28" s="7"/>
    </row>
    <row r="29" spans="1:15" ht="16.5">
      <c r="A29" s="29" t="s">
        <v>3</v>
      </c>
      <c r="B29" s="25">
        <f>SUM(B24:B28)</f>
        <v>425</v>
      </c>
      <c r="C29" s="25">
        <f>SUM(C24:C28)</f>
        <v>422</v>
      </c>
      <c r="D29" s="25">
        <f>SUM(D24:D28)</f>
        <v>399</v>
      </c>
      <c r="E29" s="25">
        <f>SUM(E24:E28)</f>
        <v>426</v>
      </c>
      <c r="F29" s="4">
        <f t="shared" si="2"/>
        <v>418</v>
      </c>
      <c r="N29" s="3" t="str">
        <f>+A5</f>
        <v>Queen Mary's GS 'A'</v>
      </c>
      <c r="O29" s="7"/>
    </row>
    <row r="30" spans="1:15" ht="16.5">
      <c r="A30" s="29" t="s">
        <v>9</v>
      </c>
      <c r="B30" s="25">
        <f>IF(B29=0,0,B29+$O31)</f>
        <v>431</v>
      </c>
      <c r="C30" s="25">
        <f>IF(C29=0,0,C29+$O31)</f>
        <v>428</v>
      </c>
      <c r="D30" s="25">
        <f>IF(D29=0,0,D29+$O31)</f>
        <v>405</v>
      </c>
      <c r="E30" s="25">
        <f>IF(E29=0,0,E29+$O31)</f>
        <v>432</v>
      </c>
      <c r="F30" s="4">
        <f t="shared" si="2"/>
        <v>424</v>
      </c>
      <c r="N30" s="3" t="str">
        <f>+A14</f>
        <v>Queen Mary's GS 'B'</v>
      </c>
      <c r="O30" s="7">
        <v>20</v>
      </c>
    </row>
    <row r="31" spans="1:15" ht="16.5">
      <c r="A31" s="11"/>
      <c r="B31" s="25"/>
      <c r="C31" s="25"/>
      <c r="D31" s="29" t="s">
        <v>9</v>
      </c>
      <c r="E31" s="5">
        <f>SUM(B30:E30)</f>
        <v>1696</v>
      </c>
      <c r="N31" s="3" t="str">
        <f>+A23</f>
        <v>Queen Victoria 'A'</v>
      </c>
      <c r="O31" s="7">
        <v>6</v>
      </c>
    </row>
    <row r="32" spans="1:15" ht="16.5">
      <c r="A32" s="9" t="s">
        <v>18</v>
      </c>
      <c r="B32" s="7"/>
      <c r="C32" s="7"/>
      <c r="D32" s="7"/>
      <c r="E32" s="7"/>
      <c r="F32" s="2" t="s">
        <v>0</v>
      </c>
      <c r="N32" s="3" t="str">
        <f>+A32</f>
        <v>Queen Victoria 'B'</v>
      </c>
      <c r="O32" s="7">
        <v>43</v>
      </c>
    </row>
    <row r="33" spans="1:15" ht="16.5">
      <c r="A33" s="3" t="s">
        <v>26</v>
      </c>
      <c r="B33" s="7">
        <v>79</v>
      </c>
      <c r="C33" s="7">
        <v>87</v>
      </c>
      <c r="D33" s="7">
        <v>73</v>
      </c>
      <c r="E33" s="7">
        <v>75</v>
      </c>
      <c r="F33" s="2">
        <f aca="true" t="shared" si="3" ref="F33:F39">AVERAGE(B33:E33)</f>
        <v>78.5</v>
      </c>
      <c r="N33" s="3" t="str">
        <f>+A41</f>
        <v>The Leys 'A'</v>
      </c>
      <c r="O33" s="7"/>
    </row>
    <row r="34" spans="1:14" ht="16.5">
      <c r="A34" s="3" t="s">
        <v>25</v>
      </c>
      <c r="B34" s="7">
        <v>83</v>
      </c>
      <c r="C34" s="7">
        <v>78</v>
      </c>
      <c r="D34" s="7">
        <v>50</v>
      </c>
      <c r="E34" s="7">
        <v>73</v>
      </c>
      <c r="F34" s="2">
        <f t="shared" si="3"/>
        <v>71</v>
      </c>
      <c r="N34" s="3">
        <f>A50</f>
        <v>0</v>
      </c>
    </row>
    <row r="35" spans="1:6" ht="16.5">
      <c r="A35" s="3" t="s">
        <v>24</v>
      </c>
      <c r="B35" s="7">
        <v>82</v>
      </c>
      <c r="C35" s="7">
        <v>78</v>
      </c>
      <c r="D35" s="7">
        <v>82</v>
      </c>
      <c r="E35" s="7">
        <v>70</v>
      </c>
      <c r="F35" s="2">
        <f t="shared" si="3"/>
        <v>78</v>
      </c>
    </row>
    <row r="36" spans="1:6" ht="16.5">
      <c r="A36" s="3" t="s">
        <v>23</v>
      </c>
      <c r="B36" s="7">
        <v>81</v>
      </c>
      <c r="C36" s="7">
        <v>65</v>
      </c>
      <c r="D36" s="7">
        <v>76</v>
      </c>
      <c r="E36" s="7">
        <v>75</v>
      </c>
      <c r="F36" s="2">
        <f t="shared" si="3"/>
        <v>74.25</v>
      </c>
    </row>
    <row r="37" spans="1:6" ht="16.5">
      <c r="A37" s="3" t="s">
        <v>22</v>
      </c>
      <c r="B37" s="7">
        <v>72</v>
      </c>
      <c r="C37" s="7">
        <v>81</v>
      </c>
      <c r="D37" s="7">
        <v>84</v>
      </c>
      <c r="E37" s="7">
        <v>81</v>
      </c>
      <c r="F37" s="2">
        <f t="shared" si="3"/>
        <v>79.5</v>
      </c>
    </row>
    <row r="38" spans="1:6" ht="16.5">
      <c r="A38" s="29" t="s">
        <v>3</v>
      </c>
      <c r="B38" s="25">
        <f>SUM(B33:B37)</f>
        <v>397</v>
      </c>
      <c r="C38" s="25">
        <f>SUM(C33:C37)</f>
        <v>389</v>
      </c>
      <c r="D38" s="25">
        <f>SUM(D33:D37)</f>
        <v>365</v>
      </c>
      <c r="E38" s="25">
        <f>SUM(E33:E37)</f>
        <v>374</v>
      </c>
      <c r="F38" s="4">
        <f t="shared" si="3"/>
        <v>381.25</v>
      </c>
    </row>
    <row r="39" spans="1:6" ht="16.5">
      <c r="A39" s="29" t="s">
        <v>9</v>
      </c>
      <c r="B39" s="25">
        <f>IF(B38=0,0,B38+$O32)</f>
        <v>440</v>
      </c>
      <c r="C39" s="25">
        <f>IF(C38=0,0,C38+$O32)</f>
        <v>432</v>
      </c>
      <c r="D39" s="25">
        <f>IF(D38=0,0,D38+$O32)</f>
        <v>408</v>
      </c>
      <c r="E39" s="25">
        <f>IF(E38=0,0,E38+$O32)</f>
        <v>417</v>
      </c>
      <c r="F39" s="4">
        <f t="shared" si="3"/>
        <v>424.25</v>
      </c>
    </row>
    <row r="40" spans="1:20" ht="16.5">
      <c r="A40" s="11"/>
      <c r="B40" s="25"/>
      <c r="C40" s="25"/>
      <c r="D40" s="29" t="s">
        <v>9</v>
      </c>
      <c r="E40" s="5">
        <f>SUM(B39:E39)</f>
        <v>1697</v>
      </c>
      <c r="N40" s="9" t="s">
        <v>2</v>
      </c>
      <c r="S40" s="3" t="s">
        <v>3</v>
      </c>
      <c r="T40" s="3" t="s">
        <v>5</v>
      </c>
    </row>
    <row r="41" spans="1:20" ht="16.5">
      <c r="A41" s="9" t="s">
        <v>19</v>
      </c>
      <c r="B41" s="7"/>
      <c r="C41" s="7"/>
      <c r="D41" s="7"/>
      <c r="E41" s="7"/>
      <c r="F41" s="2" t="s">
        <v>0</v>
      </c>
      <c r="H41" s="3" t="str">
        <f>$A5</f>
        <v>Queen Mary's GS 'A'</v>
      </c>
      <c r="I41" s="25">
        <f>B12</f>
        <v>443</v>
      </c>
      <c r="J41" s="25">
        <f>C12</f>
        <v>446</v>
      </c>
      <c r="K41" s="25">
        <f>D12</f>
        <v>434</v>
      </c>
      <c r="L41" s="25">
        <f>E12</f>
        <v>426</v>
      </c>
      <c r="M41" s="25" t="e">
        <f>#REF!</f>
        <v>#REF!</v>
      </c>
      <c r="N41" s="3" t="str">
        <f>$A5</f>
        <v>Queen Mary's GS 'A'</v>
      </c>
      <c r="O41" s="7">
        <f>IF(B12=0,0,RANK(I41,I41:I45,1))</f>
        <v>4</v>
      </c>
      <c r="P41" s="7">
        <f>IF(C12=0,0,RANK(J41,J41:J45,1))</f>
        <v>5</v>
      </c>
      <c r="Q41" s="7">
        <f>IF(D12=0,0,RANK(K41,K41:K45,1))</f>
        <v>5</v>
      </c>
      <c r="R41" s="7">
        <f>IF(E12=0,0,RANK(L41,L41:L45,1))</f>
        <v>3</v>
      </c>
      <c r="S41" s="19">
        <f>(SUM(O41:R41))</f>
        <v>17</v>
      </c>
      <c r="T41" s="7">
        <f>RANK(S41,S$41:S$45)</f>
        <v>1</v>
      </c>
    </row>
    <row r="42" spans="1:20" ht="16.5">
      <c r="A42" s="3" t="s">
        <v>41</v>
      </c>
      <c r="B42" s="7">
        <v>87</v>
      </c>
      <c r="C42" s="7">
        <v>80</v>
      </c>
      <c r="D42" s="7" t="s">
        <v>43</v>
      </c>
      <c r="E42" s="7" t="s">
        <v>43</v>
      </c>
      <c r="F42" s="2">
        <f aca="true" t="shared" si="4" ref="F42:F48">AVERAGE(B42:E42)</f>
        <v>83.5</v>
      </c>
      <c r="H42" s="3" t="str">
        <f>$A14</f>
        <v>Queen Mary's GS 'B'</v>
      </c>
      <c r="I42" s="25">
        <f>B21</f>
        <v>425</v>
      </c>
      <c r="J42" s="25">
        <f>C21</f>
        <v>422</v>
      </c>
      <c r="K42" s="25">
        <f>D21</f>
        <v>432</v>
      </c>
      <c r="L42" s="25">
        <f>E21</f>
        <v>457</v>
      </c>
      <c r="M42" s="25" t="e">
        <f>#REF!</f>
        <v>#REF!</v>
      </c>
      <c r="N42" s="3" t="str">
        <f>$A14</f>
        <v>Queen Mary's GS 'B'</v>
      </c>
      <c r="O42" s="7">
        <f>IF(B21=0,0,RANK(I42,I41:I45,1))</f>
        <v>1</v>
      </c>
      <c r="P42" s="7">
        <f>IF(C21=0,0,RANK(J42,J41:J45,1))</f>
        <v>1</v>
      </c>
      <c r="Q42" s="7">
        <f>IF(D21=0,0,RANK(K42,K41:K45,1))</f>
        <v>4</v>
      </c>
      <c r="R42" s="7">
        <f>IF(E21=0,0,RANK(L42,L41:L45,1))</f>
        <v>5</v>
      </c>
      <c r="S42" s="19">
        <f>(SUM(O42:R42))</f>
        <v>11</v>
      </c>
      <c r="T42" s="7">
        <f>RANK(S42,S$41:S$45)</f>
        <v>2</v>
      </c>
    </row>
    <row r="43" spans="1:20" ht="16.5">
      <c r="A43" s="3" t="s">
        <v>38</v>
      </c>
      <c r="B43" s="7">
        <v>93</v>
      </c>
      <c r="C43" s="7">
        <v>92</v>
      </c>
      <c r="D43" s="7" t="s">
        <v>43</v>
      </c>
      <c r="E43" s="7" t="s">
        <v>43</v>
      </c>
      <c r="F43" s="2">
        <f t="shared" si="4"/>
        <v>92.5</v>
      </c>
      <c r="H43" s="3" t="str">
        <f>$A23</f>
        <v>Queen Victoria 'A'</v>
      </c>
      <c r="I43" s="25">
        <f>B30</f>
        <v>431</v>
      </c>
      <c r="J43" s="25">
        <f>C30</f>
        <v>428</v>
      </c>
      <c r="K43" s="25">
        <f>D30</f>
        <v>405</v>
      </c>
      <c r="L43" s="25">
        <f>E30</f>
        <v>432</v>
      </c>
      <c r="M43" s="25" t="e">
        <f>#REF!</f>
        <v>#REF!</v>
      </c>
      <c r="N43" s="3" t="str">
        <f>$A23</f>
        <v>Queen Victoria 'A'</v>
      </c>
      <c r="O43" s="7">
        <f>IF(B30=0,0,RANK(I43,I41:I45,1))</f>
        <v>2</v>
      </c>
      <c r="P43" s="7">
        <f>IF(C30=0,0,RANK(J43,J41:J45,1))</f>
        <v>2</v>
      </c>
      <c r="Q43" s="7">
        <f>IF(D30=0,0,RANK(K43,K41:K45,1))</f>
        <v>2</v>
      </c>
      <c r="R43" s="7">
        <f>IF(E30=0,0,RANK(L43,L41:L45,1))</f>
        <v>4</v>
      </c>
      <c r="S43" s="19">
        <f>(SUM(O43:R43))</f>
        <v>10</v>
      </c>
      <c r="T43" s="7">
        <f>RANK(S43,S$41:S$45)</f>
        <v>4</v>
      </c>
    </row>
    <row r="44" spans="1:20" ht="16.5">
      <c r="A44" s="3" t="s">
        <v>39</v>
      </c>
      <c r="B44" s="7">
        <v>96</v>
      </c>
      <c r="C44" s="7">
        <v>90</v>
      </c>
      <c r="D44" s="7" t="s">
        <v>43</v>
      </c>
      <c r="E44" s="7" t="s">
        <v>43</v>
      </c>
      <c r="F44" s="2">
        <f t="shared" si="4"/>
        <v>93</v>
      </c>
      <c r="H44" s="3" t="str">
        <f>$A32</f>
        <v>Queen Victoria 'B'</v>
      </c>
      <c r="I44" s="25">
        <f>B39</f>
        <v>440</v>
      </c>
      <c r="J44" s="25">
        <f>C39</f>
        <v>432</v>
      </c>
      <c r="K44" s="25">
        <f>D39</f>
        <v>408</v>
      </c>
      <c r="L44" s="25">
        <f>E39</f>
        <v>417</v>
      </c>
      <c r="M44" s="25" t="e">
        <f>#REF!</f>
        <v>#REF!</v>
      </c>
      <c r="N44" s="3" t="str">
        <f>$A32</f>
        <v>Queen Victoria 'B'</v>
      </c>
      <c r="O44" s="7">
        <f>IF(B39=0,0,RANK(I44,I41:I45,1))</f>
        <v>3</v>
      </c>
      <c r="P44" s="7">
        <f>IF(C39=0,0,RANK(J44,J41:J45,1))</f>
        <v>3</v>
      </c>
      <c r="Q44" s="7">
        <f>IF(D39=0,0,RANK(K44,K41:K45,1))</f>
        <v>3</v>
      </c>
      <c r="R44" s="7">
        <f>IF(E39=0,0,RANK(L44,L41:L45,1))</f>
        <v>2</v>
      </c>
      <c r="S44" s="19">
        <f>(SUM(O44:R44))</f>
        <v>11</v>
      </c>
      <c r="T44" s="7">
        <f>RANK(S44,S$41:S$45)</f>
        <v>2</v>
      </c>
    </row>
    <row r="45" spans="1:20" ht="16.5">
      <c r="A45" s="3" t="s">
        <v>40</v>
      </c>
      <c r="B45" s="7">
        <v>81</v>
      </c>
      <c r="C45" s="7">
        <v>85</v>
      </c>
      <c r="D45" s="7" t="s">
        <v>43</v>
      </c>
      <c r="E45" s="7" t="s">
        <v>43</v>
      </c>
      <c r="F45" s="2">
        <f t="shared" si="4"/>
        <v>83</v>
      </c>
      <c r="H45" s="3" t="str">
        <f>$A41</f>
        <v>The Leys 'A'</v>
      </c>
      <c r="I45" s="25">
        <f>B48</f>
        <v>446</v>
      </c>
      <c r="J45" s="25">
        <f>C48</f>
        <v>433</v>
      </c>
      <c r="K45" s="25">
        <f>D48</f>
        <v>0</v>
      </c>
      <c r="L45" s="25">
        <f>E48</f>
        <v>0</v>
      </c>
      <c r="M45" s="25" t="e">
        <f>#REF!</f>
        <v>#REF!</v>
      </c>
      <c r="N45" s="3" t="str">
        <f>$A41</f>
        <v>The Leys 'A'</v>
      </c>
      <c r="O45" s="7">
        <f>IF(B48=0,0,RANK(I45,I41:I45,1))</f>
        <v>5</v>
      </c>
      <c r="P45" s="7">
        <f>IF(C48=0,0,RANK(J45,J41:J45,1))</f>
        <v>4</v>
      </c>
      <c r="Q45" s="7">
        <f>IF(D48=0,0,RANK(K45,K41:K45,1))</f>
        <v>0</v>
      </c>
      <c r="R45" s="7">
        <f>IF(E48=0,0,RANK(L45,L41:L45,1))</f>
        <v>0</v>
      </c>
      <c r="S45" s="19">
        <f>(SUM(O45:R45))</f>
        <v>9</v>
      </c>
      <c r="T45" s="7">
        <f>RANK(S45,S$41:S$45)</f>
        <v>5</v>
      </c>
    </row>
    <row r="46" spans="1:6" ht="16.5">
      <c r="A46" s="3" t="s">
        <v>42</v>
      </c>
      <c r="B46" s="7">
        <v>89</v>
      </c>
      <c r="C46" s="7">
        <v>86</v>
      </c>
      <c r="D46" s="7" t="s">
        <v>43</v>
      </c>
      <c r="E46" s="7" t="s">
        <v>43</v>
      </c>
      <c r="F46" s="2">
        <f t="shared" si="4"/>
        <v>87.5</v>
      </c>
    </row>
    <row r="47" spans="1:6" ht="16.5">
      <c r="A47" s="29" t="s">
        <v>3</v>
      </c>
      <c r="B47" s="25">
        <f>SUM(B42:B46)</f>
        <v>446</v>
      </c>
      <c r="C47" s="25">
        <f>SUM(C42:C46)</f>
        <v>433</v>
      </c>
      <c r="D47" s="25">
        <v>0</v>
      </c>
      <c r="E47" s="25">
        <v>0</v>
      </c>
      <c r="F47" s="4">
        <f t="shared" si="4"/>
        <v>219.75</v>
      </c>
    </row>
    <row r="48" spans="1:20" s="36" customFormat="1" ht="16.5">
      <c r="A48" s="29" t="s">
        <v>9</v>
      </c>
      <c r="B48" s="25">
        <f>IF(B47=0,0,B47+$O33)</f>
        <v>446</v>
      </c>
      <c r="C48" s="25">
        <f>IF(C47=0,0,C47+$O33)</f>
        <v>433</v>
      </c>
      <c r="D48" s="25">
        <f>IF(D47=0,0,D47+$O33)</f>
        <v>0</v>
      </c>
      <c r="E48" s="25">
        <f>IF(E47=0,0,E47+$O33)</f>
        <v>0</v>
      </c>
      <c r="F48" s="4">
        <f t="shared" si="4"/>
        <v>219.75</v>
      </c>
      <c r="G48" s="3"/>
      <c r="H48" s="3"/>
      <c r="I48" s="7"/>
      <c r="J48" s="7"/>
      <c r="K48" s="7"/>
      <c r="L48" s="7"/>
      <c r="M48" s="7"/>
      <c r="N48" s="18"/>
      <c r="O48" s="17"/>
      <c r="P48" s="17"/>
      <c r="Q48" s="17"/>
      <c r="R48" s="17"/>
      <c r="S48" s="7"/>
      <c r="T48" s="7"/>
    </row>
    <row r="49" spans="1:20" s="36" customFormat="1" ht="17.25">
      <c r="A49" s="11"/>
      <c r="B49" s="25"/>
      <c r="C49" s="25"/>
      <c r="D49" s="29" t="s">
        <v>9</v>
      </c>
      <c r="E49" s="5">
        <f>SUM(B48:E48)</f>
        <v>879</v>
      </c>
      <c r="F49" s="6"/>
      <c r="G49" s="3"/>
      <c r="H49" s="3"/>
      <c r="I49" s="35"/>
      <c r="J49" s="35"/>
      <c r="K49" s="35"/>
      <c r="L49" s="35"/>
      <c r="M49" s="35"/>
      <c r="N49" s="14"/>
      <c r="O49" s="7"/>
      <c r="P49" s="7"/>
      <c r="Q49" s="7"/>
      <c r="R49" s="7"/>
      <c r="S49" s="19"/>
      <c r="T49" s="7"/>
    </row>
    <row r="50" spans="1:20" s="36" customFormat="1" ht="17.25">
      <c r="A50" s="9"/>
      <c r="B50" s="7"/>
      <c r="C50" s="7"/>
      <c r="D50" s="7"/>
      <c r="E50" s="7"/>
      <c r="F50" s="2"/>
      <c r="G50" s="3"/>
      <c r="H50" s="3"/>
      <c r="I50" s="35"/>
      <c r="J50" s="35"/>
      <c r="K50" s="35"/>
      <c r="L50" s="35"/>
      <c r="M50" s="35"/>
      <c r="N50" s="14"/>
      <c r="O50" s="7"/>
      <c r="P50" s="7"/>
      <c r="Q50" s="7"/>
      <c r="R50" s="7"/>
      <c r="S50" s="19"/>
      <c r="T50" s="7"/>
    </row>
    <row r="51" spans="1:20" s="36" customFormat="1" ht="17.25">
      <c r="A51" s="3"/>
      <c r="B51" s="7"/>
      <c r="C51" s="7"/>
      <c r="D51" s="7"/>
      <c r="E51" s="7"/>
      <c r="F51" s="2"/>
      <c r="G51" s="3"/>
      <c r="H51" s="3"/>
      <c r="I51" s="35"/>
      <c r="J51" s="35"/>
      <c r="K51" s="35"/>
      <c r="L51" s="35"/>
      <c r="M51" s="35"/>
      <c r="N51" s="14"/>
      <c r="O51" s="7"/>
      <c r="P51" s="7"/>
      <c r="Q51" s="7"/>
      <c r="R51" s="7"/>
      <c r="S51" s="19"/>
      <c r="T51" s="7"/>
    </row>
    <row r="52" spans="1:20" s="36" customFormat="1" ht="17.25">
      <c r="A52" s="3"/>
      <c r="B52" s="7"/>
      <c r="C52" s="7"/>
      <c r="D52" s="7"/>
      <c r="E52" s="7"/>
      <c r="F52" s="2"/>
      <c r="G52" s="3"/>
      <c r="H52" s="3"/>
      <c r="I52" s="35"/>
      <c r="J52" s="35"/>
      <c r="K52" s="35"/>
      <c r="L52" s="35"/>
      <c r="M52" s="35"/>
      <c r="N52" s="14"/>
      <c r="O52" s="7"/>
      <c r="P52" s="7"/>
      <c r="Q52" s="7"/>
      <c r="R52" s="7"/>
      <c r="S52" s="19"/>
      <c r="T52" s="7"/>
    </row>
    <row r="53" spans="1:20" s="36" customFormat="1" ht="18">
      <c r="A53" s="26"/>
      <c r="B53" s="27"/>
      <c r="C53" s="27"/>
      <c r="D53" s="27"/>
      <c r="E53" s="27"/>
      <c r="F53" s="28"/>
      <c r="G53" s="26"/>
      <c r="H53" s="3"/>
      <c r="I53" s="7"/>
      <c r="J53" s="7"/>
      <c r="K53" s="7"/>
      <c r="L53" s="7"/>
      <c r="M53" s="7"/>
      <c r="N53" s="3"/>
      <c r="O53" s="3"/>
      <c r="P53" s="3"/>
      <c r="Q53" s="3"/>
      <c r="R53" s="3"/>
      <c r="S53" s="3"/>
      <c r="T53" s="3"/>
    </row>
    <row r="54" spans="1:20" s="36" customFormat="1" ht="18">
      <c r="A54" s="26"/>
      <c r="B54" s="27"/>
      <c r="C54" s="27"/>
      <c r="D54" s="27"/>
      <c r="E54" s="27"/>
      <c r="F54" s="28"/>
      <c r="G54" s="31"/>
      <c r="H54" s="33">
        <f>$A50</f>
        <v>0</v>
      </c>
      <c r="I54" s="32">
        <f>IF(SUM(B51:B55)=0,0,SUM(B51:B55)+$O34)</f>
        <v>0</v>
      </c>
      <c r="J54" s="32">
        <f>IF(SUM(C51:C55)=0,0,SUM(C51:C55)+$O34)</f>
        <v>0</v>
      </c>
      <c r="K54" s="32">
        <f>IF(SUM(D51:D55)=0,0,SUM(D51:D55)+$O34)</f>
        <v>0</v>
      </c>
      <c r="L54" s="32">
        <f>IF(SUM(E51:E55)=0,0,SUM(E51:E55)+$O34)</f>
        <v>0</v>
      </c>
      <c r="M54" s="32" t="e">
        <f>IF(SUM(#REF!)=0,0,SUM(#REF!)+$O34)</f>
        <v>#REF!</v>
      </c>
      <c r="N54" s="33">
        <f>$A50</f>
        <v>0</v>
      </c>
      <c r="O54" s="23">
        <f>IF(B56=0,0,RANK(I54,I41:I54,1))</f>
        <v>0</v>
      </c>
      <c r="P54" s="23">
        <f>IF(C56=0,0,RANK(J54,J41:J54,1))</f>
        <v>0</v>
      </c>
      <c r="Q54" s="23">
        <f>IF(D56=0,0,RANK(K54,K41:K54,1))</f>
        <v>0</v>
      </c>
      <c r="R54" s="23">
        <f>IF(E56=0,0,RANK(L54,L41:L54,1))</f>
        <v>0</v>
      </c>
      <c r="S54" s="23">
        <f>(SUM(O54:R54))</f>
        <v>0</v>
      </c>
      <c r="T54" s="23"/>
    </row>
    <row r="55" spans="1:20" s="36" customFormat="1" ht="18.75">
      <c r="A55" s="49" t="str">
        <f>A1</f>
        <v>BSSRA Summer Term 2013  Section A - Division 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s="36" customFormat="1" ht="18">
      <c r="A56" s="29"/>
      <c r="B56" s="30"/>
      <c r="C56" s="30"/>
      <c r="D56" s="30"/>
      <c r="E56" s="30"/>
      <c r="F56" s="28"/>
      <c r="G56" s="31"/>
      <c r="H56" s="31"/>
      <c r="I56" s="34"/>
      <c r="J56" s="34"/>
      <c r="K56" s="34"/>
      <c r="L56" s="34"/>
      <c r="M56" s="34"/>
      <c r="N56" s="31"/>
      <c r="O56" s="31"/>
      <c r="P56" s="31"/>
      <c r="Q56" s="31"/>
      <c r="R56" s="31"/>
      <c r="S56" s="31"/>
      <c r="T56" s="31"/>
    </row>
    <row r="57" spans="9:13" s="36" customFormat="1" ht="15.75" thickBot="1">
      <c r="I57" s="37"/>
      <c r="J57" s="37"/>
      <c r="K57" s="37"/>
      <c r="L57" s="37"/>
      <c r="M57" s="37"/>
    </row>
    <row r="58" spans="1:19" s="36" customFormat="1" ht="18.75" thickTop="1">
      <c r="A58" s="38" t="s">
        <v>6</v>
      </c>
      <c r="B58" s="39" t="s">
        <v>7</v>
      </c>
      <c r="C58" s="39"/>
      <c r="D58" s="39"/>
      <c r="E58" s="39"/>
      <c r="F58" s="40" t="s">
        <v>1</v>
      </c>
      <c r="I58" s="37"/>
      <c r="J58" s="37"/>
      <c r="K58" s="37"/>
      <c r="L58" s="37"/>
      <c r="M58" s="37"/>
      <c r="N58" s="38" t="s">
        <v>8</v>
      </c>
      <c r="O58" s="39" t="s">
        <v>7</v>
      </c>
      <c r="P58" s="39"/>
      <c r="Q58" s="39"/>
      <c r="R58" s="39"/>
      <c r="S58" s="40" t="s">
        <v>1</v>
      </c>
    </row>
    <row r="59" spans="1:19" s="36" customFormat="1" ht="16.5">
      <c r="A59" s="41"/>
      <c r="B59" s="25">
        <v>1</v>
      </c>
      <c r="C59" s="25">
        <v>2</v>
      </c>
      <c r="D59" s="25">
        <v>3</v>
      </c>
      <c r="E59" s="25">
        <v>4</v>
      </c>
      <c r="F59" s="8"/>
      <c r="I59" s="37"/>
      <c r="J59" s="37"/>
      <c r="K59" s="37"/>
      <c r="L59" s="37"/>
      <c r="M59" s="37"/>
      <c r="N59" s="41"/>
      <c r="O59" s="25">
        <v>1</v>
      </c>
      <c r="P59" s="25">
        <v>2</v>
      </c>
      <c r="Q59" s="25">
        <v>3</v>
      </c>
      <c r="R59" s="25">
        <v>4</v>
      </c>
      <c r="S59" s="8"/>
    </row>
    <row r="60" spans="1:19" s="36" customFormat="1" ht="16.5">
      <c r="A60" s="45" t="s">
        <v>25</v>
      </c>
      <c r="B60" s="7">
        <v>83</v>
      </c>
      <c r="C60" s="7">
        <v>78</v>
      </c>
      <c r="D60" s="7">
        <v>50</v>
      </c>
      <c r="E60" s="7">
        <v>73</v>
      </c>
      <c r="F60" s="42">
        <f>AVERAGE(B60:E60)</f>
        <v>71</v>
      </c>
      <c r="I60" s="37"/>
      <c r="J60" s="37"/>
      <c r="K60" s="37"/>
      <c r="L60" s="37"/>
      <c r="M60" s="37"/>
      <c r="N60" s="45" t="s">
        <v>39</v>
      </c>
      <c r="O60" s="7">
        <v>96</v>
      </c>
      <c r="P60" s="7">
        <v>90</v>
      </c>
      <c r="Q60" s="7" t="s">
        <v>43</v>
      </c>
      <c r="R60" s="7" t="s">
        <v>43</v>
      </c>
      <c r="S60" s="42">
        <f>AVERAGE(O60:R60)</f>
        <v>93</v>
      </c>
    </row>
    <row r="61" spans="1:19" s="36" customFormat="1" ht="16.5">
      <c r="A61" s="45" t="s">
        <v>22</v>
      </c>
      <c r="B61" s="7">
        <v>72</v>
      </c>
      <c r="C61" s="7">
        <v>81</v>
      </c>
      <c r="D61" s="7">
        <v>84</v>
      </c>
      <c r="E61" s="7">
        <v>81</v>
      </c>
      <c r="F61" s="42">
        <f>AVERAGE(B61:E61)</f>
        <v>79.5</v>
      </c>
      <c r="I61" s="37"/>
      <c r="J61" s="37"/>
      <c r="K61" s="37"/>
      <c r="L61" s="37"/>
      <c r="M61" s="37"/>
      <c r="N61" s="45" t="s">
        <v>38</v>
      </c>
      <c r="O61" s="7">
        <v>93</v>
      </c>
      <c r="P61" s="7">
        <v>92</v>
      </c>
      <c r="Q61" s="7" t="s">
        <v>43</v>
      </c>
      <c r="R61" s="7" t="s">
        <v>43</v>
      </c>
      <c r="S61" s="42">
        <f>AVERAGE(O61:R61)</f>
        <v>92.5</v>
      </c>
    </row>
    <row r="62" spans="1:26" s="36" customFormat="1" ht="16.5">
      <c r="A62" s="45" t="s">
        <v>38</v>
      </c>
      <c r="B62" s="7">
        <v>93</v>
      </c>
      <c r="C62" s="7">
        <v>92</v>
      </c>
      <c r="D62" s="7" t="s">
        <v>43</v>
      </c>
      <c r="E62" s="7" t="s">
        <v>43</v>
      </c>
      <c r="F62" s="42">
        <f>AVERAGE(B62:E62)</f>
        <v>92.5</v>
      </c>
      <c r="I62" s="37"/>
      <c r="J62" s="37"/>
      <c r="K62" s="37"/>
      <c r="L62" s="37"/>
      <c r="M62" s="37"/>
      <c r="N62" s="45" t="s">
        <v>34</v>
      </c>
      <c r="O62" s="7">
        <v>92</v>
      </c>
      <c r="P62" s="7">
        <v>89</v>
      </c>
      <c r="Q62" s="7">
        <v>93</v>
      </c>
      <c r="R62" s="7">
        <v>87</v>
      </c>
      <c r="S62" s="42">
        <f>AVERAGE(O62:R62)</f>
        <v>90.25</v>
      </c>
      <c r="U62" s="3"/>
      <c r="V62" s="7"/>
      <c r="W62" s="7"/>
      <c r="X62" s="7"/>
      <c r="Y62" s="7"/>
      <c r="Z62" s="7"/>
    </row>
    <row r="63" spans="1:26" s="36" customFormat="1" ht="16.5">
      <c r="A63" s="45" t="s">
        <v>27</v>
      </c>
      <c r="B63" s="7">
        <v>88</v>
      </c>
      <c r="C63" s="7">
        <v>85</v>
      </c>
      <c r="D63" s="7">
        <v>79</v>
      </c>
      <c r="E63" s="7">
        <v>77</v>
      </c>
      <c r="F63" s="42">
        <f>AVERAGE(B63:E63)</f>
        <v>82.25</v>
      </c>
      <c r="I63" s="37"/>
      <c r="J63" s="37"/>
      <c r="K63" s="37"/>
      <c r="L63" s="37"/>
      <c r="M63" s="37"/>
      <c r="N63" s="45" t="s">
        <v>35</v>
      </c>
      <c r="O63" s="7">
        <v>94</v>
      </c>
      <c r="P63" s="7">
        <v>90</v>
      </c>
      <c r="Q63" s="7">
        <v>85</v>
      </c>
      <c r="R63" s="7">
        <v>91</v>
      </c>
      <c r="S63" s="42">
        <f>AVERAGE(O63:R63)</f>
        <v>90</v>
      </c>
      <c r="U63" s="3"/>
      <c r="V63" s="7"/>
      <c r="W63" s="7"/>
      <c r="X63" s="7"/>
      <c r="Y63" s="7"/>
      <c r="Z63" s="7"/>
    </row>
    <row r="64" spans="1:26" s="36" customFormat="1" ht="16.5">
      <c r="A64" s="45" t="s">
        <v>41</v>
      </c>
      <c r="B64" s="7">
        <v>87</v>
      </c>
      <c r="C64" s="7">
        <v>80</v>
      </c>
      <c r="D64" s="7" t="s">
        <v>43</v>
      </c>
      <c r="E64" s="7" t="s">
        <v>43</v>
      </c>
      <c r="F64" s="42">
        <f>AVERAGE(B64:E64)</f>
        <v>83.5</v>
      </c>
      <c r="I64" s="37"/>
      <c r="J64" s="37"/>
      <c r="K64" s="37"/>
      <c r="L64" s="37"/>
      <c r="M64" s="37"/>
      <c r="N64" s="45" t="s">
        <v>13</v>
      </c>
      <c r="O64" s="7">
        <v>86</v>
      </c>
      <c r="P64" s="7">
        <v>93</v>
      </c>
      <c r="Q64" s="7">
        <v>90</v>
      </c>
      <c r="R64" s="7">
        <v>90</v>
      </c>
      <c r="S64" s="42">
        <f>AVERAGE(O64:R64)</f>
        <v>89.75</v>
      </c>
      <c r="U64" s="3"/>
      <c r="V64" s="7"/>
      <c r="W64" s="7"/>
      <c r="X64" s="7"/>
      <c r="Y64" s="7"/>
      <c r="Z64" s="7"/>
    </row>
    <row r="65" spans="1:26" s="36" customFormat="1" ht="16.5">
      <c r="A65" s="45" t="s">
        <v>28</v>
      </c>
      <c r="B65" s="7">
        <v>86</v>
      </c>
      <c r="C65" s="7">
        <v>83</v>
      </c>
      <c r="D65" s="7">
        <v>87</v>
      </c>
      <c r="E65" s="7">
        <v>94</v>
      </c>
      <c r="F65" s="42">
        <f>AVERAGE(B65:E65)</f>
        <v>87.5</v>
      </c>
      <c r="I65" s="37"/>
      <c r="J65" s="37"/>
      <c r="K65" s="37"/>
      <c r="L65" s="37"/>
      <c r="M65" s="37"/>
      <c r="N65" s="45" t="s">
        <v>31</v>
      </c>
      <c r="O65" s="7">
        <v>90</v>
      </c>
      <c r="P65" s="7">
        <v>89</v>
      </c>
      <c r="Q65" s="7">
        <v>90</v>
      </c>
      <c r="R65" s="7">
        <v>90</v>
      </c>
      <c r="S65" s="42">
        <f>AVERAGE(O65:R65)</f>
        <v>89.75</v>
      </c>
      <c r="U65" s="3"/>
      <c r="V65" s="7"/>
      <c r="W65" s="7"/>
      <c r="X65" s="7"/>
      <c r="Y65" s="7"/>
      <c r="Z65" s="7"/>
    </row>
    <row r="66" spans="1:26" s="36" customFormat="1" ht="16.5">
      <c r="A66" s="45" t="s">
        <v>26</v>
      </c>
      <c r="B66" s="7">
        <v>79</v>
      </c>
      <c r="C66" s="7">
        <v>87</v>
      </c>
      <c r="D66" s="7">
        <v>73</v>
      </c>
      <c r="E66" s="7">
        <v>75</v>
      </c>
      <c r="F66" s="42">
        <f>AVERAGE(B66:E66)</f>
        <v>78.5</v>
      </c>
      <c r="I66" s="37"/>
      <c r="J66" s="37"/>
      <c r="K66" s="37"/>
      <c r="L66" s="37"/>
      <c r="M66" s="37"/>
      <c r="N66" s="45" t="s">
        <v>28</v>
      </c>
      <c r="O66" s="7">
        <v>86</v>
      </c>
      <c r="P66" s="7">
        <v>83</v>
      </c>
      <c r="Q66" s="7">
        <v>87</v>
      </c>
      <c r="R66" s="7">
        <v>94</v>
      </c>
      <c r="S66" s="42">
        <f>AVERAGE(O66:R66)</f>
        <v>87.5</v>
      </c>
      <c r="U66" s="3"/>
      <c r="V66" s="7"/>
      <c r="W66" s="7"/>
      <c r="X66" s="7"/>
      <c r="Y66" s="7"/>
      <c r="Z66" s="7"/>
    </row>
    <row r="67" spans="1:26" s="36" customFormat="1" ht="16.5">
      <c r="A67" s="45" t="s">
        <v>37</v>
      </c>
      <c r="B67" s="7">
        <v>86</v>
      </c>
      <c r="C67" s="7">
        <v>83</v>
      </c>
      <c r="D67" s="7">
        <v>79</v>
      </c>
      <c r="E67" s="7">
        <v>76</v>
      </c>
      <c r="F67" s="42">
        <f>AVERAGE(B67:E67)</f>
        <v>81</v>
      </c>
      <c r="I67" s="37"/>
      <c r="J67" s="37"/>
      <c r="K67" s="37"/>
      <c r="L67" s="37"/>
      <c r="M67" s="37"/>
      <c r="N67" s="45" t="s">
        <v>42</v>
      </c>
      <c r="O67" s="7">
        <v>89</v>
      </c>
      <c r="P67" s="7">
        <v>86</v>
      </c>
      <c r="Q67" s="7" t="s">
        <v>43</v>
      </c>
      <c r="R67" s="7" t="s">
        <v>43</v>
      </c>
      <c r="S67" s="42">
        <f>AVERAGE(O67:R67)</f>
        <v>87.5</v>
      </c>
      <c r="U67" s="3"/>
      <c r="V67" s="7"/>
      <c r="W67" s="7"/>
      <c r="X67" s="7"/>
      <c r="Y67" s="7"/>
      <c r="Z67" s="7"/>
    </row>
    <row r="68" spans="1:26" s="36" customFormat="1" ht="16.5">
      <c r="A68" s="45" t="s">
        <v>33</v>
      </c>
      <c r="B68" s="7">
        <v>84</v>
      </c>
      <c r="C68" s="7">
        <v>77</v>
      </c>
      <c r="D68" s="7">
        <v>82</v>
      </c>
      <c r="E68" s="7">
        <v>81</v>
      </c>
      <c r="F68" s="42">
        <f>AVERAGE(B68:E68)</f>
        <v>81</v>
      </c>
      <c r="I68" s="37"/>
      <c r="J68" s="37"/>
      <c r="K68" s="37"/>
      <c r="L68" s="37"/>
      <c r="M68" s="37"/>
      <c r="N68" s="45" t="s">
        <v>12</v>
      </c>
      <c r="O68" s="7">
        <v>82</v>
      </c>
      <c r="P68" s="7">
        <v>88</v>
      </c>
      <c r="Q68" s="7">
        <v>88</v>
      </c>
      <c r="R68" s="7">
        <v>88</v>
      </c>
      <c r="S68" s="42">
        <f>AVERAGE(O68:R68)</f>
        <v>86.5</v>
      </c>
      <c r="U68" s="3"/>
      <c r="V68" s="7"/>
      <c r="W68" s="7"/>
      <c r="X68" s="7"/>
      <c r="Y68" s="7"/>
      <c r="Z68" s="7"/>
    </row>
    <row r="69" spans="1:19" s="36" customFormat="1" ht="16.5">
      <c r="A69" s="45" t="s">
        <v>14</v>
      </c>
      <c r="B69" s="7">
        <v>71</v>
      </c>
      <c r="C69" s="7">
        <v>90</v>
      </c>
      <c r="D69" s="7">
        <v>82</v>
      </c>
      <c r="E69" s="7">
        <v>89</v>
      </c>
      <c r="F69" s="42">
        <f>AVERAGE(B69:E69)</f>
        <v>83</v>
      </c>
      <c r="I69" s="37"/>
      <c r="J69" s="37"/>
      <c r="K69" s="37"/>
      <c r="L69" s="37"/>
      <c r="M69" s="37"/>
      <c r="N69" s="45" t="s">
        <v>36</v>
      </c>
      <c r="O69" s="7">
        <v>85</v>
      </c>
      <c r="P69" s="7">
        <v>91</v>
      </c>
      <c r="Q69" s="7">
        <v>87</v>
      </c>
      <c r="R69" s="7">
        <v>82</v>
      </c>
      <c r="S69" s="42">
        <f>AVERAGE(O69:R69)</f>
        <v>86.25</v>
      </c>
    </row>
    <row r="70" spans="1:26" ht="16.5">
      <c r="A70" s="45" t="s">
        <v>36</v>
      </c>
      <c r="B70" s="7">
        <v>85</v>
      </c>
      <c r="C70" s="7">
        <v>91</v>
      </c>
      <c r="D70" s="7">
        <v>87</v>
      </c>
      <c r="E70" s="7">
        <v>82</v>
      </c>
      <c r="F70" s="42">
        <f>AVERAGE(B70:E70)</f>
        <v>86.25</v>
      </c>
      <c r="G70" s="36"/>
      <c r="H70" s="36"/>
      <c r="I70" s="37"/>
      <c r="J70" s="37"/>
      <c r="K70" s="37"/>
      <c r="L70" s="37"/>
      <c r="M70" s="37"/>
      <c r="N70" s="45" t="s">
        <v>30</v>
      </c>
      <c r="O70" s="7">
        <v>86</v>
      </c>
      <c r="P70" s="7">
        <v>79</v>
      </c>
      <c r="Q70" s="7">
        <v>82</v>
      </c>
      <c r="R70" s="7">
        <v>90</v>
      </c>
      <c r="S70" s="42">
        <f>AVERAGE(O70:R70)</f>
        <v>84.25</v>
      </c>
      <c r="V70" s="7"/>
      <c r="W70" s="7"/>
      <c r="X70" s="7"/>
      <c r="Y70" s="7"/>
      <c r="Z70" s="7"/>
    </row>
    <row r="71" spans="1:26" ht="16.5">
      <c r="A71" s="45" t="s">
        <v>13</v>
      </c>
      <c r="B71" s="7">
        <v>86</v>
      </c>
      <c r="C71" s="7">
        <v>93</v>
      </c>
      <c r="D71" s="7">
        <v>90</v>
      </c>
      <c r="E71" s="7">
        <v>90</v>
      </c>
      <c r="F71" s="42">
        <f>AVERAGE(B71:E71)</f>
        <v>89.75</v>
      </c>
      <c r="G71" s="36"/>
      <c r="H71" s="36"/>
      <c r="I71" s="37"/>
      <c r="J71" s="37"/>
      <c r="K71" s="37"/>
      <c r="L71" s="37"/>
      <c r="M71" s="37"/>
      <c r="N71" s="45" t="s">
        <v>41</v>
      </c>
      <c r="O71" s="7">
        <v>87</v>
      </c>
      <c r="P71" s="7">
        <v>80</v>
      </c>
      <c r="Q71" s="7" t="s">
        <v>43</v>
      </c>
      <c r="R71" s="7" t="s">
        <v>43</v>
      </c>
      <c r="S71" s="42">
        <f>AVERAGE(O71:R71)</f>
        <v>83.5</v>
      </c>
      <c r="V71" s="7"/>
      <c r="W71" s="7"/>
      <c r="X71" s="7"/>
      <c r="Y71" s="7"/>
      <c r="Z71" s="7"/>
    </row>
    <row r="72" spans="1:26" ht="16.5">
      <c r="A72" s="45" t="s">
        <v>32</v>
      </c>
      <c r="B72" s="7">
        <v>74</v>
      </c>
      <c r="C72" s="7">
        <v>67</v>
      </c>
      <c r="D72" s="7">
        <v>76</v>
      </c>
      <c r="E72" s="7">
        <v>87</v>
      </c>
      <c r="F72" s="42">
        <f>AVERAGE(B72:E72)</f>
        <v>76</v>
      </c>
      <c r="G72" s="36"/>
      <c r="H72" s="36"/>
      <c r="I72" s="37"/>
      <c r="J72" s="37"/>
      <c r="K72" s="37"/>
      <c r="L72" s="37"/>
      <c r="M72" s="37"/>
      <c r="N72" s="45" t="s">
        <v>14</v>
      </c>
      <c r="O72" s="7">
        <v>71</v>
      </c>
      <c r="P72" s="7">
        <v>90</v>
      </c>
      <c r="Q72" s="7">
        <v>82</v>
      </c>
      <c r="R72" s="7">
        <v>89</v>
      </c>
      <c r="S72" s="42">
        <f>AVERAGE(O72:R72)</f>
        <v>83</v>
      </c>
      <c r="V72" s="7"/>
      <c r="W72" s="7"/>
      <c r="X72" s="7"/>
      <c r="Y72" s="7"/>
      <c r="Z72" s="7"/>
    </row>
    <row r="73" spans="1:26" ht="16.5">
      <c r="A73" s="45" t="s">
        <v>24</v>
      </c>
      <c r="B73" s="7">
        <v>82</v>
      </c>
      <c r="C73" s="7">
        <v>78</v>
      </c>
      <c r="D73" s="7">
        <v>82</v>
      </c>
      <c r="E73" s="7">
        <v>70</v>
      </c>
      <c r="F73" s="42">
        <f>AVERAGE(B73:E73)</f>
        <v>78</v>
      </c>
      <c r="G73" s="36"/>
      <c r="H73" s="36"/>
      <c r="I73" s="37"/>
      <c r="J73" s="37"/>
      <c r="K73" s="37"/>
      <c r="L73" s="37"/>
      <c r="M73" s="37"/>
      <c r="N73" s="45" t="s">
        <v>40</v>
      </c>
      <c r="O73" s="7">
        <v>81</v>
      </c>
      <c r="P73" s="7">
        <v>85</v>
      </c>
      <c r="Q73" s="7" t="s">
        <v>43</v>
      </c>
      <c r="R73" s="7" t="s">
        <v>43</v>
      </c>
      <c r="S73" s="42">
        <f>AVERAGE(O73:R73)</f>
        <v>83</v>
      </c>
      <c r="V73" s="7"/>
      <c r="W73" s="7"/>
      <c r="X73" s="7"/>
      <c r="Y73" s="7"/>
      <c r="Z73" s="7"/>
    </row>
    <row r="74" spans="1:26" ht="16.5">
      <c r="A74" s="45" t="s">
        <v>29</v>
      </c>
      <c r="B74" s="7">
        <v>84</v>
      </c>
      <c r="C74" s="7">
        <v>82</v>
      </c>
      <c r="D74" s="7">
        <v>66</v>
      </c>
      <c r="E74" s="7">
        <v>85</v>
      </c>
      <c r="F74" s="42">
        <f>AVERAGE(B74:E74)</f>
        <v>79.25</v>
      </c>
      <c r="G74" s="36"/>
      <c r="H74" s="36"/>
      <c r="I74" s="37"/>
      <c r="J74" s="37"/>
      <c r="K74" s="37"/>
      <c r="L74" s="37"/>
      <c r="M74" s="37"/>
      <c r="N74" s="45" t="s">
        <v>11</v>
      </c>
      <c r="O74" s="7">
        <v>85</v>
      </c>
      <c r="P74" s="7">
        <v>84</v>
      </c>
      <c r="Q74" s="7">
        <v>79</v>
      </c>
      <c r="R74" s="7">
        <v>82</v>
      </c>
      <c r="S74" s="42">
        <f>AVERAGE(O74:R74)</f>
        <v>82.5</v>
      </c>
      <c r="V74" s="7"/>
      <c r="W74" s="7"/>
      <c r="X74" s="7"/>
      <c r="Y74" s="7"/>
      <c r="Z74" s="7"/>
    </row>
    <row r="75" spans="1:25" ht="16.5">
      <c r="A75" s="45" t="s">
        <v>11</v>
      </c>
      <c r="B75" s="7">
        <v>85</v>
      </c>
      <c r="C75" s="7">
        <v>84</v>
      </c>
      <c r="D75" s="7">
        <v>79</v>
      </c>
      <c r="E75" s="7">
        <v>82</v>
      </c>
      <c r="F75" s="42">
        <f>AVERAGE(B75:E75)</f>
        <v>82.5</v>
      </c>
      <c r="G75" s="36"/>
      <c r="H75" s="36"/>
      <c r="I75" s="37"/>
      <c r="J75" s="37"/>
      <c r="K75" s="37"/>
      <c r="L75" s="37"/>
      <c r="M75" s="37"/>
      <c r="N75" s="45" t="s">
        <v>27</v>
      </c>
      <c r="O75" s="7">
        <v>88</v>
      </c>
      <c r="P75" s="7">
        <v>85</v>
      </c>
      <c r="Q75" s="7">
        <v>79</v>
      </c>
      <c r="R75" s="7">
        <v>77</v>
      </c>
      <c r="S75" s="42">
        <f>AVERAGE(O75:R75)</f>
        <v>82.25</v>
      </c>
      <c r="V75" s="7"/>
      <c r="W75" s="7"/>
      <c r="X75" s="7"/>
      <c r="Y75" s="7"/>
    </row>
    <row r="76" spans="1:25" ht="16.5">
      <c r="A76" s="45" t="s">
        <v>39</v>
      </c>
      <c r="B76" s="7">
        <v>96</v>
      </c>
      <c r="C76" s="7">
        <v>90</v>
      </c>
      <c r="D76" s="7" t="s">
        <v>43</v>
      </c>
      <c r="E76" s="7" t="s">
        <v>43</v>
      </c>
      <c r="F76" s="42">
        <f>AVERAGE(B76:E76)</f>
        <v>93</v>
      </c>
      <c r="H76" s="36"/>
      <c r="I76" s="37"/>
      <c r="J76" s="37"/>
      <c r="K76" s="37"/>
      <c r="L76" s="37"/>
      <c r="M76" s="37"/>
      <c r="N76" s="45" t="s">
        <v>37</v>
      </c>
      <c r="O76" s="7">
        <v>86</v>
      </c>
      <c r="P76" s="7">
        <v>83</v>
      </c>
      <c r="Q76" s="7">
        <v>79</v>
      </c>
      <c r="R76" s="7">
        <v>76</v>
      </c>
      <c r="S76" s="42">
        <f>AVERAGE(O76:R76)</f>
        <v>81</v>
      </c>
      <c r="V76" s="7"/>
      <c r="W76" s="7"/>
      <c r="X76" s="7"/>
      <c r="Y76" s="7"/>
    </row>
    <row r="77" spans="1:25" ht="16.5">
      <c r="A77" s="45" t="s">
        <v>40</v>
      </c>
      <c r="B77" s="7">
        <v>81</v>
      </c>
      <c r="C77" s="7">
        <v>85</v>
      </c>
      <c r="D77" s="7" t="s">
        <v>43</v>
      </c>
      <c r="E77" s="7" t="s">
        <v>43</v>
      </c>
      <c r="F77" s="42">
        <f>AVERAGE(B77:E77)</f>
        <v>83</v>
      </c>
      <c r="N77" s="45" t="s">
        <v>33</v>
      </c>
      <c r="O77" s="7">
        <v>84</v>
      </c>
      <c r="P77" s="7">
        <v>77</v>
      </c>
      <c r="Q77" s="7">
        <v>82</v>
      </c>
      <c r="R77" s="7">
        <v>81</v>
      </c>
      <c r="S77" s="42">
        <f>AVERAGE(O77:R77)</f>
        <v>81</v>
      </c>
      <c r="V77" s="7"/>
      <c r="W77" s="7"/>
      <c r="X77" s="7"/>
      <c r="Y77" s="7"/>
    </row>
    <row r="78" spans="1:25" ht="16.5">
      <c r="A78" s="45" t="s">
        <v>42</v>
      </c>
      <c r="B78" s="7">
        <v>89</v>
      </c>
      <c r="C78" s="7">
        <v>86</v>
      </c>
      <c r="D78" s="7" t="s">
        <v>43</v>
      </c>
      <c r="E78" s="7" t="s">
        <v>43</v>
      </c>
      <c r="F78" s="42">
        <f>AVERAGE(B78:E78)</f>
        <v>87.5</v>
      </c>
      <c r="N78" s="45" t="s">
        <v>22</v>
      </c>
      <c r="O78" s="7">
        <v>72</v>
      </c>
      <c r="P78" s="7">
        <v>81</v>
      </c>
      <c r="Q78" s="7">
        <v>84</v>
      </c>
      <c r="R78" s="7">
        <v>81</v>
      </c>
      <c r="S78" s="42">
        <f>AVERAGE(O78:R78)</f>
        <v>79.5</v>
      </c>
      <c r="V78" s="7"/>
      <c r="W78" s="7"/>
      <c r="X78" s="7"/>
      <c r="Y78" s="7"/>
    </row>
    <row r="79" spans="1:19" ht="16.5">
      <c r="A79" s="45" t="s">
        <v>35</v>
      </c>
      <c r="B79" s="7">
        <v>94</v>
      </c>
      <c r="C79" s="7">
        <v>90</v>
      </c>
      <c r="D79" s="7">
        <v>85</v>
      </c>
      <c r="E79" s="7">
        <v>91</v>
      </c>
      <c r="F79" s="42">
        <f>AVERAGE(B79:E79)</f>
        <v>90</v>
      </c>
      <c r="N79" s="45" t="s">
        <v>29</v>
      </c>
      <c r="O79" s="7">
        <v>84</v>
      </c>
      <c r="P79" s="7">
        <v>82</v>
      </c>
      <c r="Q79" s="7">
        <v>66</v>
      </c>
      <c r="R79" s="7">
        <v>85</v>
      </c>
      <c r="S79" s="42">
        <f>AVERAGE(O79:R79)</f>
        <v>79.25</v>
      </c>
    </row>
    <row r="80" spans="1:19" ht="16.5">
      <c r="A80" s="45" t="s">
        <v>31</v>
      </c>
      <c r="B80" s="7">
        <v>90</v>
      </c>
      <c r="C80" s="7">
        <v>89</v>
      </c>
      <c r="D80" s="7">
        <v>90</v>
      </c>
      <c r="E80" s="7">
        <v>90</v>
      </c>
      <c r="F80" s="42">
        <f>AVERAGE(B80:E80)</f>
        <v>89.75</v>
      </c>
      <c r="G80" s="24"/>
      <c r="N80" s="45" t="s">
        <v>26</v>
      </c>
      <c r="O80" s="7">
        <v>79</v>
      </c>
      <c r="P80" s="7">
        <v>87</v>
      </c>
      <c r="Q80" s="7">
        <v>73</v>
      </c>
      <c r="R80" s="7">
        <v>75</v>
      </c>
      <c r="S80" s="42">
        <f>AVERAGE(O80:R80)</f>
        <v>78.5</v>
      </c>
    </row>
    <row r="81" spans="1:19" ht="16.5">
      <c r="A81" s="45" t="s">
        <v>34</v>
      </c>
      <c r="B81" s="7">
        <v>92</v>
      </c>
      <c r="C81" s="7">
        <v>89</v>
      </c>
      <c r="D81" s="7">
        <v>93</v>
      </c>
      <c r="E81" s="7">
        <v>87</v>
      </c>
      <c r="F81" s="42">
        <f>AVERAGE(B81:E81)</f>
        <v>90.25</v>
      </c>
      <c r="N81" s="45" t="s">
        <v>24</v>
      </c>
      <c r="O81" s="7">
        <v>82</v>
      </c>
      <c r="P81" s="7">
        <v>78</v>
      </c>
      <c r="Q81" s="7">
        <v>82</v>
      </c>
      <c r="R81" s="7">
        <v>70</v>
      </c>
      <c r="S81" s="42">
        <f>AVERAGE(O81:R81)</f>
        <v>78</v>
      </c>
    </row>
    <row r="82" spans="1:19" ht="16.5">
      <c r="A82" s="45" t="s">
        <v>12</v>
      </c>
      <c r="B82" s="7">
        <v>82</v>
      </c>
      <c r="C82" s="7">
        <v>88</v>
      </c>
      <c r="D82" s="7">
        <v>88</v>
      </c>
      <c r="E82" s="7">
        <v>88</v>
      </c>
      <c r="F82" s="42">
        <f>AVERAGE(B82:E82)</f>
        <v>86.5</v>
      </c>
      <c r="N82" s="45" t="s">
        <v>32</v>
      </c>
      <c r="O82" s="7">
        <v>74</v>
      </c>
      <c r="P82" s="7">
        <v>67</v>
      </c>
      <c r="Q82" s="7">
        <v>76</v>
      </c>
      <c r="R82" s="7">
        <v>87</v>
      </c>
      <c r="S82" s="42">
        <f>AVERAGE(O82:R82)</f>
        <v>76</v>
      </c>
    </row>
    <row r="83" spans="1:19" ht="16.5">
      <c r="A83" s="45" t="s">
        <v>23</v>
      </c>
      <c r="B83" s="7">
        <v>81</v>
      </c>
      <c r="C83" s="7">
        <v>65</v>
      </c>
      <c r="D83" s="7">
        <v>76</v>
      </c>
      <c r="E83" s="7">
        <v>75</v>
      </c>
      <c r="F83" s="42">
        <f>AVERAGE(B83:E83)</f>
        <v>74.25</v>
      </c>
      <c r="N83" s="45" t="s">
        <v>23</v>
      </c>
      <c r="O83" s="7">
        <v>81</v>
      </c>
      <c r="P83" s="7">
        <v>65</v>
      </c>
      <c r="Q83" s="7">
        <v>76</v>
      </c>
      <c r="R83" s="7">
        <v>75</v>
      </c>
      <c r="S83" s="42">
        <f>AVERAGE(O83:R83)</f>
        <v>74.25</v>
      </c>
    </row>
    <row r="84" spans="1:19" ht="17.25" thickBot="1">
      <c r="A84" s="46" t="s">
        <v>30</v>
      </c>
      <c r="B84" s="47">
        <v>86</v>
      </c>
      <c r="C84" s="47">
        <v>79</v>
      </c>
      <c r="D84" s="47">
        <v>82</v>
      </c>
      <c r="E84" s="47">
        <v>90</v>
      </c>
      <c r="F84" s="43">
        <f>AVERAGE(B84:E84)</f>
        <v>84.25</v>
      </c>
      <c r="N84" s="46" t="s">
        <v>25</v>
      </c>
      <c r="O84" s="47">
        <v>83</v>
      </c>
      <c r="P84" s="47">
        <v>78</v>
      </c>
      <c r="Q84" s="47">
        <v>50</v>
      </c>
      <c r="R84" s="47">
        <v>73</v>
      </c>
      <c r="S84" s="43">
        <f>AVERAGE(O84:R84)</f>
        <v>71</v>
      </c>
    </row>
    <row r="85" ht="17.25" thickTop="1">
      <c r="F85" s="4"/>
    </row>
  </sheetData>
  <sheetProtection/>
  <mergeCells count="3">
    <mergeCell ref="O26:R26"/>
    <mergeCell ref="A1:T1"/>
    <mergeCell ref="A55:T55"/>
  </mergeCells>
  <printOptions horizontalCentered="1"/>
  <pageMargins left="0.2" right="0.13" top="0.66" bottom="0.984251968503937" header="0.27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Keith</cp:lastModifiedBy>
  <cp:lastPrinted>2010-11-10T21:14:03Z</cp:lastPrinted>
  <dcterms:created xsi:type="dcterms:W3CDTF">1999-01-06T09:31:21Z</dcterms:created>
  <dcterms:modified xsi:type="dcterms:W3CDTF">2013-06-24T20:10:41Z</dcterms:modified>
  <cp:category/>
  <cp:version/>
  <cp:contentType/>
  <cp:contentStatus/>
</cp:coreProperties>
</file>