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firstSheet="1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<sst xmlns="http://schemas.openxmlformats.org/spreadsheetml/2006/main" count="141" uniqueCount="65">
  <si>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</si>
  <si>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</si>
  <si>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</si>
  <si>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</si>
  <si>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</si>
  <si>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</si>
  <si>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</si>
  <si>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</si>
  <si>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</si>
  <si>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</si>
  <si>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</si>
  <si>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</si>
  <si>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</si>
  <si>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</si>
  <si>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</si>
  <si>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</si>
  <si>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</si>
  <si>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</si>
  <si>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</si>
  <si>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</si>
  <si>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</si>
  <si>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</si>
  <si>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</si>
  <si>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</si>
  <si>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</si>
  <si>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</si>
  <si>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</si>
  <si>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</si>
  <si>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</si>
  <si>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</si>
  <si>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</si>
  <si>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Print this sheet to help you through the process.</t>
  </si>
  <si>
    <t xml:space="preserve">If you have any queries or helpful comments to improve these sheets please contact Philip Dobson at Berkhamsted School, pdobson@berkhamstedschool.org </t>
  </si>
  <si>
    <t>BSSRA Term 2014  Section A - Division 2</t>
  </si>
  <si>
    <t>FRAMLINGHAM COLLEGE</t>
  </si>
  <si>
    <t>J THORPE</t>
  </si>
  <si>
    <t>E PARTINGTON</t>
  </si>
  <si>
    <t>T RISEBROW</t>
  </si>
  <si>
    <t>S TREACY</t>
  </si>
  <si>
    <t>J WATT</t>
  </si>
  <si>
    <t>ELLESMERE COLLEGE</t>
  </si>
  <si>
    <t>B Williamson</t>
  </si>
  <si>
    <t>J Evans</t>
  </si>
  <si>
    <t>A Austin</t>
  </si>
  <si>
    <t>K Williamson</t>
  </si>
  <si>
    <t>S Davies</t>
  </si>
  <si>
    <t>GRESHAMS B TEAM</t>
  </si>
  <si>
    <t>T Shalom</t>
  </si>
  <si>
    <t>M Keeler/A Hoo</t>
  </si>
  <si>
    <t>E Johnson</t>
  </si>
  <si>
    <t>T Dowd</t>
  </si>
  <si>
    <t>C Chan</t>
  </si>
  <si>
    <t>SEDBERGH A</t>
  </si>
  <si>
    <t>B Jones</t>
  </si>
  <si>
    <t>J Bell</t>
  </si>
  <si>
    <t>L Cowen</t>
  </si>
  <si>
    <t>G Bentley</t>
  </si>
  <si>
    <t>K Fleck</t>
  </si>
  <si>
    <t xml:space="preserve">WELLINGTON </t>
  </si>
  <si>
    <t>K Hinkley</t>
  </si>
  <si>
    <t>Pepera Hibbert</t>
  </si>
  <si>
    <t>D Leitch</t>
  </si>
  <si>
    <t>R Hu</t>
  </si>
  <si>
    <t>H Martin</t>
  </si>
  <si>
    <t>Steve Bates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</si>
</sst>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6"/>
      <color indexed="10"/>
      <name val="Arial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6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20.25">
      <c r="A1" s="47" t="s">
        <v>31</v>
      </c>
    </row>
    <row r="3" spans="1:2" ht="18">
      <c r="A3" s="30" t="s">
        <v>11</v>
      </c>
      <c r="B3" s="30"/>
    </row>
    <row r="4" ht="18">
      <c r="E4" s="30" t="s">
        <v>12</v>
      </c>
    </row>
    <row r="5" ht="18">
      <c r="E5" s="30" t="s">
        <v>13</v>
      </c>
    </row>
    <row r="6" ht="18">
      <c r="E6" s="30" t="s">
        <v>14</v>
      </c>
    </row>
    <row r="7" ht="18">
      <c r="E7" s="30" t="s">
        <v>15</v>
      </c>
    </row>
    <row r="8" ht="18">
      <c r="A8" s="30"/>
    </row>
    <row r="9" ht="12.75">
      <c r="A9" t="s">
        <v>32</v>
      </c>
    </row>
    <row r="10" ht="18">
      <c r="A10" s="30"/>
    </row>
    <row r="11" ht="18">
      <c r="A11" s="30" t="s">
        <v>16</v>
      </c>
    </row>
    <row r="12" ht="18">
      <c r="A12" s="30"/>
    </row>
    <row r="13" ht="18">
      <c r="A13" s="30" t="s">
        <v>17</v>
      </c>
    </row>
    <row r="14" ht="18">
      <c r="A14" s="30"/>
    </row>
    <row r="15" ht="18">
      <c r="A15" s="37" t="s">
        <v>27</v>
      </c>
    </row>
    <row r="16" ht="18">
      <c r="A16" s="37" t="s">
        <v>28</v>
      </c>
    </row>
    <row r="17" ht="18">
      <c r="A17" s="37" t="s">
        <v>18</v>
      </c>
    </row>
    <row r="18" ht="18">
      <c r="A18" s="37" t="s">
        <v>19</v>
      </c>
    </row>
    <row r="19" ht="18">
      <c r="A19" s="37" t="s">
        <v>20</v>
      </c>
    </row>
    <row r="20" ht="18">
      <c r="A20" s="37" t="s">
        <v>21</v>
      </c>
    </row>
    <row r="21" ht="20.25">
      <c r="A21" s="37" t="s">
        <v>22</v>
      </c>
    </row>
    <row r="22" ht="18">
      <c r="A22" s="37" t="s">
        <v>23</v>
      </c>
    </row>
    <row r="23" ht="18">
      <c r="A23" s="37" t="s">
        <v>29</v>
      </c>
    </row>
    <row r="24" ht="18">
      <c r="A24" s="37" t="s">
        <v>30</v>
      </c>
    </row>
    <row r="25" ht="18">
      <c r="A25" s="37"/>
    </row>
    <row r="26" ht="18">
      <c r="A26" s="30" t="s">
        <v>24</v>
      </c>
    </row>
    <row r="27" ht="18">
      <c r="A27" s="30" t="s">
        <v>25</v>
      </c>
    </row>
    <row r="28" ht="18">
      <c r="A28" s="30" t="s">
        <v>26</v>
      </c>
    </row>
  </sheetData>
  <sheetProtection/>
  <printOptions/>
  <pageMargins left="0.17" right="0.26" top="0.53" bottom="0.5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T40" sqref="T40"/>
    </sheetView>
  </sheetViews>
  <sheetFormatPr defaultColWidth="9.140625" defaultRowHeight="12.75"/>
  <cols>
    <col min="1" max="1" width="19.140625" style="3" customWidth="1"/>
    <col min="2" max="2" width="5.421875" style="3" customWidth="1"/>
    <col min="3" max="5" width="5.28125" style="3" customWidth="1"/>
    <col min="6" max="6" width="5.57421875" style="11" customWidth="1"/>
    <col min="7" max="7" width="6.8515625" style="6" customWidth="1"/>
    <col min="8" max="8" width="1.28515625" style="3" customWidth="1"/>
    <col min="9" max="9" width="17.421875" style="3" hidden="1" customWidth="1"/>
    <col min="10" max="14" width="3.7109375" style="7" hidden="1" customWidth="1"/>
    <col min="15" max="15" width="20.28125" style="3" customWidth="1"/>
    <col min="16" max="20" width="3.7109375" style="3" customWidth="1"/>
    <col min="21" max="21" width="6.28125" style="3" customWidth="1"/>
    <col min="22" max="16384" width="9.140625" style="3" customWidth="1"/>
  </cols>
  <sheetData>
    <row r="1" spans="1:22" ht="18.7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>
        <v>5</v>
      </c>
      <c r="G3" s="2"/>
      <c r="P3" s="7"/>
      <c r="Q3" s="7"/>
      <c r="R3" s="7"/>
      <c r="S3" s="7"/>
      <c r="T3" s="7"/>
      <c r="U3" s="2"/>
      <c r="V3" s="2"/>
    </row>
    <row r="4" spans="1:22" ht="16.5">
      <c r="A4" s="9" t="s">
        <v>34</v>
      </c>
      <c r="B4" s="7"/>
      <c r="C4" s="7"/>
      <c r="D4" s="7"/>
      <c r="E4" s="7"/>
      <c r="F4" s="7"/>
      <c r="G4" s="10" t="s">
        <v>1</v>
      </c>
      <c r="O4" s="9"/>
      <c r="P4" s="7"/>
      <c r="Q4" s="7"/>
      <c r="R4" s="7"/>
      <c r="S4" s="7"/>
      <c r="T4" s="7"/>
      <c r="U4" s="10"/>
      <c r="V4" s="10"/>
    </row>
    <row r="5" spans="1:22" ht="16.5">
      <c r="A5" s="3" t="s">
        <v>35</v>
      </c>
      <c r="B5" s="7">
        <v>92</v>
      </c>
      <c r="C5" s="7">
        <v>93</v>
      </c>
      <c r="D5" s="7">
        <v>96</v>
      </c>
      <c r="E5" s="7">
        <v>97</v>
      </c>
      <c r="F5" s="7">
        <v>96</v>
      </c>
      <c r="G5" s="2">
        <f aca="true" t="shared" si="0" ref="G5:G11">AVERAGE(B5:F5)</f>
        <v>94.8</v>
      </c>
      <c r="O5" s="48"/>
      <c r="P5" s="7"/>
      <c r="Q5" s="7"/>
      <c r="R5" s="7"/>
      <c r="S5" s="7"/>
      <c r="T5" s="7"/>
      <c r="U5" s="2"/>
      <c r="V5" s="2"/>
    </row>
    <row r="6" spans="1:22" ht="16.5">
      <c r="A6" s="3" t="s">
        <v>36</v>
      </c>
      <c r="B6" s="7">
        <v>90</v>
      </c>
      <c r="C6" s="7">
        <v>92</v>
      </c>
      <c r="D6" s="7">
        <v>93</v>
      </c>
      <c r="E6" s="7">
        <v>95</v>
      </c>
      <c r="F6" s="7">
        <v>96</v>
      </c>
      <c r="G6" s="2">
        <f t="shared" si="0"/>
        <v>93.2</v>
      </c>
      <c r="O6" s="48"/>
      <c r="P6" s="7"/>
      <c r="Q6" s="7"/>
      <c r="R6" s="7"/>
      <c r="S6" s="7"/>
      <c r="T6" s="7"/>
      <c r="U6" s="2"/>
      <c r="V6" s="2"/>
    </row>
    <row r="7" spans="1:22" ht="16.5">
      <c r="A7" s="3" t="s">
        <v>37</v>
      </c>
      <c r="B7" s="7">
        <v>91</v>
      </c>
      <c r="C7" s="7">
        <v>93</v>
      </c>
      <c r="D7" s="7">
        <v>95</v>
      </c>
      <c r="E7" s="7">
        <v>93</v>
      </c>
      <c r="F7" s="7">
        <v>94</v>
      </c>
      <c r="G7" s="2">
        <f t="shared" si="0"/>
        <v>93.2</v>
      </c>
      <c r="O7" s="48"/>
      <c r="P7" s="7"/>
      <c r="Q7" s="7"/>
      <c r="R7" s="7"/>
      <c r="S7" s="7"/>
      <c r="T7" s="7"/>
      <c r="U7" s="2"/>
      <c r="V7" s="2"/>
    </row>
    <row r="8" spans="1:22" ht="16.5">
      <c r="A8" s="3" t="s">
        <v>38</v>
      </c>
      <c r="B8" s="7">
        <v>97</v>
      </c>
      <c r="C8" s="7">
        <v>96</v>
      </c>
      <c r="D8" s="7">
        <v>94</v>
      </c>
      <c r="E8" s="7">
        <v>95</v>
      </c>
      <c r="F8" s="7">
        <v>94</v>
      </c>
      <c r="G8" s="2">
        <f t="shared" si="0"/>
        <v>95.2</v>
      </c>
      <c r="O8" s="48"/>
      <c r="P8" s="7"/>
      <c r="Q8" s="7"/>
      <c r="R8" s="7"/>
      <c r="S8" s="7"/>
      <c r="T8" s="7"/>
      <c r="U8" s="2"/>
      <c r="V8" s="2"/>
    </row>
    <row r="9" spans="1:22" ht="16.5">
      <c r="A9" s="3" t="s">
        <v>39</v>
      </c>
      <c r="B9" s="7">
        <v>91</v>
      </c>
      <c r="C9" s="7">
        <v>92</v>
      </c>
      <c r="D9" s="7">
        <v>91</v>
      </c>
      <c r="E9" s="7">
        <v>91</v>
      </c>
      <c r="F9" s="7">
        <v>94</v>
      </c>
      <c r="G9" s="2">
        <f t="shared" si="0"/>
        <v>91.8</v>
      </c>
      <c r="P9" s="7"/>
      <c r="Q9" s="7"/>
      <c r="R9" s="7"/>
      <c r="S9" s="7"/>
      <c r="T9" s="7"/>
      <c r="U9" s="2"/>
      <c r="V9" s="2"/>
    </row>
    <row r="10" spans="1:22" ht="16.5">
      <c r="A10" s="28" t="s">
        <v>3</v>
      </c>
      <c r="B10" s="24">
        <f>SUM(B5:B9)</f>
        <v>461</v>
      </c>
      <c r="C10" s="24">
        <f>SUM(C5:C9)</f>
        <v>466</v>
      </c>
      <c r="D10" s="24">
        <f>SUM(D5:D9)</f>
        <v>469</v>
      </c>
      <c r="E10" s="24">
        <f>SUM(E5:E9)</f>
        <v>471</v>
      </c>
      <c r="F10" s="24">
        <f>SUM(F5:F9)</f>
        <v>474</v>
      </c>
      <c r="G10" s="4">
        <f t="shared" si="0"/>
        <v>468.2</v>
      </c>
      <c r="P10" s="7"/>
      <c r="Q10" s="7"/>
      <c r="R10" s="7"/>
      <c r="S10" s="7"/>
      <c r="T10" s="7"/>
      <c r="U10" s="2"/>
      <c r="V10" s="2"/>
    </row>
    <row r="11" spans="1:22" ht="16.5">
      <c r="A11" s="28" t="s">
        <v>9</v>
      </c>
      <c r="B11" s="24">
        <f>IF(B10=0,0,B10+$P28)</f>
        <v>466</v>
      </c>
      <c r="C11" s="24">
        <f>IF(C10=0,0,C10+$P28)</f>
        <v>471</v>
      </c>
      <c r="D11" s="24">
        <f>IF(D10=0,0,D10+$P28)</f>
        <v>474</v>
      </c>
      <c r="E11" s="24">
        <f>IF(E10=0,0,E10+$P28)</f>
        <v>476</v>
      </c>
      <c r="F11" s="24">
        <f>IF(F10=0,0,F10+$P28)</f>
        <v>479</v>
      </c>
      <c r="G11" s="4">
        <f t="shared" si="0"/>
        <v>473.2</v>
      </c>
      <c r="O11" s="11"/>
      <c r="P11" s="7"/>
      <c r="Q11" s="7"/>
      <c r="R11" s="7"/>
      <c r="S11" s="7"/>
      <c r="T11" s="7"/>
      <c r="U11" s="4"/>
      <c r="V11" s="2"/>
    </row>
    <row r="12" spans="1:22" ht="16.5">
      <c r="A12" s="11"/>
      <c r="B12" s="24"/>
      <c r="C12" s="24"/>
      <c r="D12" s="24"/>
      <c r="E12" s="28" t="s">
        <v>9</v>
      </c>
      <c r="F12" s="5">
        <f>SUM(B11:F11)</f>
        <v>2366</v>
      </c>
      <c r="P12" s="7"/>
      <c r="Q12" s="7"/>
      <c r="R12" s="7"/>
      <c r="S12" s="11"/>
      <c r="T12" s="5"/>
      <c r="V12" s="12"/>
    </row>
    <row r="13" spans="1:7" ht="16.5">
      <c r="A13" s="9" t="s">
        <v>40</v>
      </c>
      <c r="B13" s="7"/>
      <c r="C13" s="7"/>
      <c r="D13" s="7"/>
      <c r="E13" s="7"/>
      <c r="F13" s="7"/>
      <c r="G13" s="2" t="s">
        <v>4</v>
      </c>
    </row>
    <row r="14" spans="1:7" ht="16.5">
      <c r="A14" s="3" t="s">
        <v>41</v>
      </c>
      <c r="B14" s="7">
        <v>95</v>
      </c>
      <c r="C14" s="7">
        <v>98</v>
      </c>
      <c r="D14" s="7">
        <v>98</v>
      </c>
      <c r="E14" s="7">
        <v>98</v>
      </c>
      <c r="F14" s="7">
        <v>98</v>
      </c>
      <c r="G14" s="2">
        <f aca="true" t="shared" si="1" ref="G14:G20">AVERAGE(B14:F14)</f>
        <v>97.4</v>
      </c>
    </row>
    <row r="15" spans="1:7" ht="16.5">
      <c r="A15" s="3" t="s">
        <v>42</v>
      </c>
      <c r="B15" s="7">
        <v>92</v>
      </c>
      <c r="C15" s="7">
        <v>92</v>
      </c>
      <c r="D15" s="7">
        <v>91</v>
      </c>
      <c r="E15" s="7">
        <v>92</v>
      </c>
      <c r="F15" s="7">
        <v>94</v>
      </c>
      <c r="G15" s="2">
        <f t="shared" si="1"/>
        <v>92.2</v>
      </c>
    </row>
    <row r="16" spans="1:15" ht="16.5">
      <c r="A16" s="3" t="s">
        <v>43</v>
      </c>
      <c r="B16" s="7">
        <v>94</v>
      </c>
      <c r="C16" s="7">
        <v>94</v>
      </c>
      <c r="D16" s="7">
        <v>98</v>
      </c>
      <c r="E16" s="7">
        <v>97</v>
      </c>
      <c r="F16" s="7">
        <v>95</v>
      </c>
      <c r="G16" s="2">
        <f t="shared" si="1"/>
        <v>95.6</v>
      </c>
      <c r="O16" s="7"/>
    </row>
    <row r="17" spans="1:15" ht="16.5">
      <c r="A17" s="3" t="s">
        <v>44</v>
      </c>
      <c r="B17" s="7">
        <v>97</v>
      </c>
      <c r="C17" s="7">
        <v>94</v>
      </c>
      <c r="D17" s="7">
        <v>96</v>
      </c>
      <c r="E17" s="7">
        <v>98</v>
      </c>
      <c r="F17" s="7">
        <v>95</v>
      </c>
      <c r="G17" s="2">
        <f t="shared" si="1"/>
        <v>96</v>
      </c>
      <c r="O17" s="13"/>
    </row>
    <row r="18" spans="1:16" ht="16.5">
      <c r="A18" s="3" t="s">
        <v>45</v>
      </c>
      <c r="B18" s="7">
        <v>90</v>
      </c>
      <c r="C18" s="7">
        <v>91</v>
      </c>
      <c r="D18" s="7">
        <v>98</v>
      </c>
      <c r="E18" s="7">
        <v>88</v>
      </c>
      <c r="F18" s="7">
        <v>97</v>
      </c>
      <c r="G18" s="2">
        <f t="shared" si="1"/>
        <v>92.8</v>
      </c>
      <c r="O18" s="20"/>
      <c r="P18" s="3" t="s">
        <v>64</v>
      </c>
    </row>
    <row r="19" spans="1:15" ht="16.5">
      <c r="A19" s="28" t="s">
        <v>3</v>
      </c>
      <c r="B19" s="24">
        <f>SUM(B14:B18)</f>
        <v>468</v>
      </c>
      <c r="C19" s="24">
        <f>SUM(C14:C18)</f>
        <v>469</v>
      </c>
      <c r="D19" s="24">
        <f>SUM(D14:D18)</f>
        <v>481</v>
      </c>
      <c r="E19" s="24">
        <f>SUM(E14:E18)</f>
        <v>473</v>
      </c>
      <c r="F19" s="24">
        <f>SUM(F14:F18)</f>
        <v>479</v>
      </c>
      <c r="G19" s="4">
        <f t="shared" si="1"/>
        <v>474</v>
      </c>
      <c r="O19" s="20"/>
    </row>
    <row r="20" spans="1:15" ht="16.5">
      <c r="A20" s="28" t="s">
        <v>9</v>
      </c>
      <c r="B20" s="24">
        <f>IF(B19=0,0,B19+$P29)</f>
        <v>471</v>
      </c>
      <c r="C20" s="24">
        <f>IF(C19=0,0,C19+$P29)</f>
        <v>472</v>
      </c>
      <c r="D20" s="24">
        <f>IF(D19=0,0,D19+$P29)</f>
        <v>484</v>
      </c>
      <c r="E20" s="24">
        <f>IF(E19=0,0,E19+$P29)</f>
        <v>476</v>
      </c>
      <c r="F20" s="24">
        <f>IF(F19=0,0,F19+$P29)</f>
        <v>482</v>
      </c>
      <c r="G20" s="4">
        <f t="shared" si="1"/>
        <v>477</v>
      </c>
      <c r="O20" s="20"/>
    </row>
    <row r="21" spans="1:15" ht="16.5">
      <c r="A21" s="11"/>
      <c r="B21" s="24"/>
      <c r="C21" s="24"/>
      <c r="D21" s="24"/>
      <c r="E21" s="28" t="s">
        <v>9</v>
      </c>
      <c r="F21" s="5">
        <f>SUM(B20:F20)</f>
        <v>2385</v>
      </c>
      <c r="O21" s="20"/>
    </row>
    <row r="22" spans="1:15" ht="16.5">
      <c r="A22" s="9" t="s">
        <v>46</v>
      </c>
      <c r="B22" s="15" t="s">
        <v>0</v>
      </c>
      <c r="C22" s="15" t="s">
        <v>0</v>
      </c>
      <c r="D22" s="15" t="s">
        <v>0</v>
      </c>
      <c r="E22" s="15" t="s">
        <v>0</v>
      </c>
      <c r="F22" s="15" t="s">
        <v>0</v>
      </c>
      <c r="G22" s="2" t="s">
        <v>0</v>
      </c>
      <c r="O22" s="20"/>
    </row>
    <row r="23" spans="1:16" ht="16.5">
      <c r="A23" s="3" t="s">
        <v>47</v>
      </c>
      <c r="B23" s="7">
        <v>97</v>
      </c>
      <c r="C23" s="7">
        <v>91</v>
      </c>
      <c r="D23" s="7">
        <v>94</v>
      </c>
      <c r="E23" s="7">
        <v>95</v>
      </c>
      <c r="F23" s="7">
        <v>97</v>
      </c>
      <c r="G23" s="2">
        <f aca="true" t="shared" si="2" ref="G23:G29">AVERAGE(B23:F23)</f>
        <v>94.8</v>
      </c>
      <c r="O23" s="21"/>
      <c r="P23" s="7"/>
    </row>
    <row r="24" spans="1:16" ht="16.5">
      <c r="A24" s="3" t="s">
        <v>48</v>
      </c>
      <c r="B24" s="7">
        <v>83</v>
      </c>
      <c r="C24" s="7">
        <v>93</v>
      </c>
      <c r="D24" s="7">
        <v>88</v>
      </c>
      <c r="E24" s="7">
        <v>92</v>
      </c>
      <c r="F24" s="7">
        <v>94</v>
      </c>
      <c r="G24" s="2">
        <f t="shared" si="2"/>
        <v>90</v>
      </c>
      <c r="O24" s="21"/>
      <c r="P24" s="7"/>
    </row>
    <row r="25" spans="1:19" ht="16.5">
      <c r="A25" s="3" t="s">
        <v>49</v>
      </c>
      <c r="B25" s="7">
        <v>92</v>
      </c>
      <c r="C25" s="7">
        <v>93</v>
      </c>
      <c r="D25" s="7">
        <v>92</v>
      </c>
      <c r="E25" s="7">
        <v>97</v>
      </c>
      <c r="F25" s="7">
        <v>92</v>
      </c>
      <c r="G25" s="2">
        <f t="shared" si="2"/>
        <v>93.2</v>
      </c>
      <c r="O25" s="21"/>
      <c r="P25" s="52">
        <f ca="1">TODAY()</f>
        <v>42010</v>
      </c>
      <c r="Q25" s="52"/>
      <c r="R25" s="52"/>
      <c r="S25" s="52"/>
    </row>
    <row r="26" spans="1:7" ht="16.5">
      <c r="A26" s="3" t="s">
        <v>50</v>
      </c>
      <c r="B26" s="7">
        <v>99</v>
      </c>
      <c r="C26" s="7">
        <v>97</v>
      </c>
      <c r="D26" s="7">
        <v>97</v>
      </c>
      <c r="E26" s="7">
        <v>92</v>
      </c>
      <c r="F26" s="7">
        <v>96</v>
      </c>
      <c r="G26" s="2">
        <f t="shared" si="2"/>
        <v>96.2</v>
      </c>
    </row>
    <row r="27" spans="1:16" ht="16.5">
      <c r="A27" s="3" t="s">
        <v>51</v>
      </c>
      <c r="B27" s="7">
        <v>97</v>
      </c>
      <c r="C27" s="7">
        <v>94</v>
      </c>
      <c r="D27" s="7">
        <v>98</v>
      </c>
      <c r="E27" s="7">
        <v>97</v>
      </c>
      <c r="F27" s="7">
        <v>95</v>
      </c>
      <c r="G27" s="2">
        <f t="shared" si="2"/>
        <v>96.2</v>
      </c>
      <c r="O27" s="16" t="s">
        <v>10</v>
      </c>
      <c r="P27" s="7"/>
    </row>
    <row r="28" spans="1:16" ht="16.5">
      <c r="A28" s="28" t="s">
        <v>3</v>
      </c>
      <c r="B28" s="24">
        <f>SUM(B23:B27)</f>
        <v>468</v>
      </c>
      <c r="C28" s="24">
        <f>SUM(C23:C27)</f>
        <v>468</v>
      </c>
      <c r="D28" s="24">
        <f>SUM(D23:D27)</f>
        <v>469</v>
      </c>
      <c r="E28" s="24">
        <f>SUM(E23:E27)</f>
        <v>473</v>
      </c>
      <c r="F28" s="24">
        <f>SUM(F23:F27)</f>
        <v>474</v>
      </c>
      <c r="G28" s="4">
        <f t="shared" si="2"/>
        <v>470.4</v>
      </c>
      <c r="O28" s="3" t="str">
        <f>A4</f>
        <v>FRAMLINGHAM COLLEGE</v>
      </c>
      <c r="P28" s="7">
        <v>5</v>
      </c>
    </row>
    <row r="29" spans="1:16" ht="16.5">
      <c r="A29" s="28" t="s">
        <v>9</v>
      </c>
      <c r="B29" s="24">
        <f>IF(B28=0,D199,B28+$P30)</f>
        <v>471</v>
      </c>
      <c r="C29" s="24">
        <f>IF(C28=0,E199,C28+$P30)</f>
        <v>471</v>
      </c>
      <c r="D29" s="24">
        <f>IF(D28=0,F199,D28+$P30)</f>
        <v>472</v>
      </c>
      <c r="E29" s="24">
        <f>IF(E28=0,G199,E28+$P30)</f>
        <v>476</v>
      </c>
      <c r="F29" s="24">
        <f>IF(F28=0,H199,F28+$P30)</f>
        <v>477</v>
      </c>
      <c r="G29" s="4">
        <f t="shared" si="2"/>
        <v>473.4</v>
      </c>
      <c r="O29" s="3" t="str">
        <f>A13</f>
        <v>ELLESMERE COLLEGE</v>
      </c>
      <c r="P29" s="7">
        <v>3</v>
      </c>
    </row>
    <row r="30" spans="1:16" ht="16.5">
      <c r="A30" s="11"/>
      <c r="B30" s="24"/>
      <c r="C30" s="24"/>
      <c r="D30" s="24"/>
      <c r="E30" s="28" t="s">
        <v>9</v>
      </c>
      <c r="F30" s="5">
        <f>SUM(B29:F29)</f>
        <v>2367</v>
      </c>
      <c r="O30" s="3" t="str">
        <f>A22</f>
        <v>GRESHAMS B TEAM</v>
      </c>
      <c r="P30" s="7">
        <v>3</v>
      </c>
    </row>
    <row r="31" spans="1:16" ht="16.5">
      <c r="A31" s="9" t="s">
        <v>52</v>
      </c>
      <c r="B31" s="7"/>
      <c r="C31" s="7"/>
      <c r="D31" s="7"/>
      <c r="E31" s="7"/>
      <c r="F31" s="7" t="s">
        <v>0</v>
      </c>
      <c r="G31" s="2" t="s">
        <v>0</v>
      </c>
      <c r="O31" s="3" t="str">
        <f>A31</f>
        <v>SEDBERGH A</v>
      </c>
      <c r="P31" s="7">
        <v>10</v>
      </c>
    </row>
    <row r="32" spans="1:16" ht="16.5">
      <c r="A32" s="3" t="s">
        <v>53</v>
      </c>
      <c r="B32" s="7">
        <v>91</v>
      </c>
      <c r="C32" s="7">
        <v>88</v>
      </c>
      <c r="D32" s="7">
        <v>88</v>
      </c>
      <c r="E32" s="7">
        <v>91</v>
      </c>
      <c r="F32" s="7">
        <v>91</v>
      </c>
      <c r="G32" s="2">
        <f aca="true" t="shared" si="3" ref="G32:G38">AVERAGE(B32:F32)</f>
        <v>89.8</v>
      </c>
      <c r="O32" s="3" t="str">
        <f>A40</f>
        <v>WELLINGTON </v>
      </c>
      <c r="P32" s="7"/>
    </row>
    <row r="33" spans="1:15" ht="16.5">
      <c r="A33" s="3" t="s">
        <v>54</v>
      </c>
      <c r="B33" s="7">
        <v>92</v>
      </c>
      <c r="C33" s="7">
        <v>94</v>
      </c>
      <c r="D33" s="7">
        <v>93</v>
      </c>
      <c r="E33" s="7">
        <v>93</v>
      </c>
      <c r="F33" s="7">
        <v>93</v>
      </c>
      <c r="G33" s="2">
        <f t="shared" si="3"/>
        <v>93</v>
      </c>
      <c r="O33" s="3">
        <f>A49</f>
        <v>0</v>
      </c>
    </row>
    <row r="34" spans="1:7" ht="16.5">
      <c r="A34" s="3" t="s">
        <v>55</v>
      </c>
      <c r="B34" s="7">
        <v>88</v>
      </c>
      <c r="C34" s="7">
        <v>90</v>
      </c>
      <c r="D34" s="7">
        <v>88</v>
      </c>
      <c r="E34" s="7">
        <v>87</v>
      </c>
      <c r="F34" s="7">
        <v>84</v>
      </c>
      <c r="G34" s="2">
        <f t="shared" si="3"/>
        <v>87.4</v>
      </c>
    </row>
    <row r="35" spans="1:7" ht="16.5">
      <c r="A35" s="3" t="s">
        <v>56</v>
      </c>
      <c r="B35" s="7">
        <v>93</v>
      </c>
      <c r="C35" s="7">
        <v>93</v>
      </c>
      <c r="D35" s="7">
        <v>93</v>
      </c>
      <c r="E35" s="7">
        <v>90</v>
      </c>
      <c r="F35" s="7">
        <v>93</v>
      </c>
      <c r="G35" s="2">
        <f t="shared" si="3"/>
        <v>92.4</v>
      </c>
    </row>
    <row r="36" spans="1:7" ht="16.5">
      <c r="A36" s="3" t="s">
        <v>57</v>
      </c>
      <c r="B36" s="7">
        <v>94</v>
      </c>
      <c r="C36" s="7">
        <v>91</v>
      </c>
      <c r="D36" s="7">
        <v>93</v>
      </c>
      <c r="E36" s="7">
        <v>96</v>
      </c>
      <c r="F36" s="7">
        <v>96</v>
      </c>
      <c r="G36" s="2">
        <f t="shared" si="3"/>
        <v>94</v>
      </c>
    </row>
    <row r="37" spans="1:7" ht="16.5">
      <c r="A37" s="28" t="s">
        <v>3</v>
      </c>
      <c r="B37" s="24">
        <f>SUM(B32:B36)</f>
        <v>458</v>
      </c>
      <c r="C37" s="24">
        <f>SUM(C32:C36)</f>
        <v>456</v>
      </c>
      <c r="D37" s="24">
        <f>SUM(D32:D36)</f>
        <v>455</v>
      </c>
      <c r="E37" s="24">
        <f>SUM(E32:E36)</f>
        <v>457</v>
      </c>
      <c r="F37" s="24">
        <f>SUM(F32:F36)</f>
        <v>457</v>
      </c>
      <c r="G37" s="4">
        <f t="shared" si="3"/>
        <v>456.6</v>
      </c>
    </row>
    <row r="38" spans="1:7" ht="16.5">
      <c r="A38" s="28" t="s">
        <v>9</v>
      </c>
      <c r="B38" s="24">
        <f>IF(B37=0,0,B37+$P31)</f>
        <v>468</v>
      </c>
      <c r="C38" s="24">
        <f>IF(C37=0,0,C37+$P31)</f>
        <v>466</v>
      </c>
      <c r="D38" s="24">
        <f>IF(D37=0,0,D37+$P31)</f>
        <v>465</v>
      </c>
      <c r="E38" s="24">
        <f>IF(E37=0,0,E37+$P31)</f>
        <v>467</v>
      </c>
      <c r="F38" s="24">
        <f>IF(F37=0,0,F37+$P31)</f>
        <v>467</v>
      </c>
      <c r="G38" s="4">
        <f t="shared" si="3"/>
        <v>466.6</v>
      </c>
    </row>
    <row r="39" spans="1:22" ht="16.5">
      <c r="A39" s="11"/>
      <c r="B39" s="24"/>
      <c r="C39" s="24"/>
      <c r="D39" s="24"/>
      <c r="E39" s="28" t="s">
        <v>9</v>
      </c>
      <c r="F39" s="5">
        <f>SUM(B38:F38)</f>
        <v>2333</v>
      </c>
      <c r="O39" s="9" t="s">
        <v>2</v>
      </c>
      <c r="U39" s="3" t="s">
        <v>3</v>
      </c>
      <c r="V39" s="3" t="s">
        <v>5</v>
      </c>
    </row>
    <row r="40" spans="1:22" ht="16.5">
      <c r="A40" s="9" t="s">
        <v>58</v>
      </c>
      <c r="B40" s="7"/>
      <c r="C40" s="7"/>
      <c r="D40" s="7"/>
      <c r="E40" s="7"/>
      <c r="F40" s="7" t="s">
        <v>0</v>
      </c>
      <c r="G40" s="2" t="s">
        <v>0</v>
      </c>
      <c r="I40" s="3" t="str">
        <f>$A4</f>
        <v>FRAMLINGHAM COLLEGE</v>
      </c>
      <c r="J40" s="24">
        <f>B11</f>
        <v>466</v>
      </c>
      <c r="K40" s="24">
        <f>C11</f>
        <v>471</v>
      </c>
      <c r="L40" s="24">
        <f>D11</f>
        <v>474</v>
      </c>
      <c r="M40" s="24">
        <f>E11</f>
        <v>476</v>
      </c>
      <c r="N40" s="24">
        <f>F11</f>
        <v>479</v>
      </c>
      <c r="O40" s="3" t="str">
        <f>$A4</f>
        <v>FRAMLINGHAM COLLEGE</v>
      </c>
      <c r="P40" s="35">
        <f>IF(B11=0,0,RANK(J40,J40:J53,1))</f>
        <v>2</v>
      </c>
      <c r="Q40" s="7">
        <f>IF(C11=0,0,RANK(K40,K40:K53,1))</f>
        <v>3</v>
      </c>
      <c r="R40" s="7">
        <f>IF(D11=0,0,RANK(L40,L40:L53,1))</f>
        <v>5</v>
      </c>
      <c r="S40" s="7">
        <f>IF(E11=0,0,RANK(M40,M40:M53,1))</f>
        <v>4</v>
      </c>
      <c r="T40" s="7">
        <f>IF(F11=0,0,RANK(N40,N40:N53,1))</f>
        <v>5</v>
      </c>
      <c r="U40" s="7">
        <f>(SUM(P40:T40))</f>
        <v>19</v>
      </c>
      <c r="V40" s="7">
        <f>RANK(U40,U$40:U$44)</f>
        <v>3</v>
      </c>
    </row>
    <row r="41" spans="1:22" ht="16.5">
      <c r="A41" s="3" t="s">
        <v>59</v>
      </c>
      <c r="B41" s="7">
        <v>94</v>
      </c>
      <c r="C41" s="7">
        <v>93</v>
      </c>
      <c r="D41" s="7">
        <v>94</v>
      </c>
      <c r="E41" s="7">
        <v>89</v>
      </c>
      <c r="F41" s="7">
        <v>92</v>
      </c>
      <c r="G41" s="2">
        <f aca="true" t="shared" si="4" ref="G41:G47">AVERAGE(B41:F41)</f>
        <v>92.4</v>
      </c>
      <c r="I41" s="3" t="str">
        <f>$A13</f>
        <v>ELLESMERE COLLEGE</v>
      </c>
      <c r="J41" s="24">
        <f>B20</f>
        <v>471</v>
      </c>
      <c r="K41" s="24">
        <f>C20</f>
        <v>472</v>
      </c>
      <c r="L41" s="24">
        <f>D20</f>
        <v>484</v>
      </c>
      <c r="M41" s="24">
        <f>E20</f>
        <v>476</v>
      </c>
      <c r="N41" s="24">
        <f>F20</f>
        <v>482</v>
      </c>
      <c r="O41" s="3" t="str">
        <f>$A13</f>
        <v>ELLESMERE COLLEGE</v>
      </c>
      <c r="P41" s="7">
        <f>IF(B20=0,0,RANK(J41,J40:J53,1))</f>
        <v>5</v>
      </c>
      <c r="Q41" s="7">
        <f>IF(C20=0,0,RANK(K41,K40:K53,1))</f>
        <v>5</v>
      </c>
      <c r="R41" s="7">
        <f>IF(D20=0,0,RANK(L41,L40:L53,1))</f>
        <v>6</v>
      </c>
      <c r="S41" s="7">
        <f>IF(E20=0,0,RANK(M41,M40:M53,1))</f>
        <v>4</v>
      </c>
      <c r="T41" s="7">
        <f>IF(F20=0,0,RANK(N41,N40:N53,1))</f>
        <v>6</v>
      </c>
      <c r="U41" s="7">
        <f>(SUM(P41:T41))</f>
        <v>26</v>
      </c>
      <c r="V41" s="7">
        <f>RANK(U41,U$40:U$44)</f>
        <v>1</v>
      </c>
    </row>
    <row r="42" spans="1:22" ht="16.5">
      <c r="A42" s="3" t="s">
        <v>60</v>
      </c>
      <c r="B42" s="7">
        <v>94</v>
      </c>
      <c r="C42" s="7">
        <v>96</v>
      </c>
      <c r="D42" s="7">
        <v>95</v>
      </c>
      <c r="E42" s="7">
        <v>92</v>
      </c>
      <c r="F42" s="7">
        <v>95</v>
      </c>
      <c r="G42" s="2">
        <f t="shared" si="4"/>
        <v>94.4</v>
      </c>
      <c r="I42" s="3" t="str">
        <f>$A22</f>
        <v>GRESHAMS B TEAM</v>
      </c>
      <c r="J42" s="24">
        <f>B29</f>
        <v>471</v>
      </c>
      <c r="K42" s="24">
        <f>C29</f>
        <v>471</v>
      </c>
      <c r="L42" s="24">
        <f>D29</f>
        <v>472</v>
      </c>
      <c r="M42" s="24">
        <f>E29</f>
        <v>476</v>
      </c>
      <c r="N42" s="24">
        <f>F29</f>
        <v>477</v>
      </c>
      <c r="O42" s="3" t="str">
        <f>$A22</f>
        <v>GRESHAMS B TEAM</v>
      </c>
      <c r="P42" s="7">
        <f>IF(B29=0,0,RANK(J42,J40:J53,1))</f>
        <v>5</v>
      </c>
      <c r="Q42" s="7">
        <f>IF(C29=0,0,RANK(K42,K40:K53,1))</f>
        <v>3</v>
      </c>
      <c r="R42" s="7">
        <f>IF(D29=0,0,RANK(L42,L40:L53,1))</f>
        <v>4</v>
      </c>
      <c r="S42" s="7">
        <f>IF(E29=0,0,RANK(M42,M40:M53,1))</f>
        <v>4</v>
      </c>
      <c r="T42" s="7">
        <f>IF(F29=0,0,RANK(N42,N40:N53,1))</f>
        <v>4</v>
      </c>
      <c r="U42" s="7">
        <f>(SUM(P42:T42))</f>
        <v>20</v>
      </c>
      <c r="V42" s="7">
        <f>RANK(U42,U$40:U$44)</f>
        <v>2</v>
      </c>
    </row>
    <row r="43" spans="1:22" ht="16.5">
      <c r="A43" s="3" t="s">
        <v>61</v>
      </c>
      <c r="B43" s="7">
        <v>92</v>
      </c>
      <c r="C43" s="7">
        <v>95</v>
      </c>
      <c r="D43" s="7">
        <v>94</v>
      </c>
      <c r="E43" s="7">
        <v>90</v>
      </c>
      <c r="F43" s="7">
        <v>98</v>
      </c>
      <c r="G43" s="2">
        <f t="shared" si="4"/>
        <v>93.8</v>
      </c>
      <c r="I43" s="3" t="str">
        <f>$A31</f>
        <v>SEDBERGH A</v>
      </c>
      <c r="J43" s="24">
        <f>B38</f>
        <v>468</v>
      </c>
      <c r="K43" s="24">
        <f>C38</f>
        <v>466</v>
      </c>
      <c r="L43" s="24">
        <f>D38</f>
        <v>465</v>
      </c>
      <c r="M43" s="24">
        <f>E38</f>
        <v>467</v>
      </c>
      <c r="N43" s="24">
        <f>F38</f>
        <v>467</v>
      </c>
      <c r="O43" s="3" t="str">
        <f>$A31</f>
        <v>SEDBERGH A</v>
      </c>
      <c r="P43" s="7">
        <f>IF(B38=0,0,RANK(J43,J40:J53,1))</f>
        <v>4</v>
      </c>
      <c r="Q43" s="7">
        <f>IF(C38=0,0,RANK(K43,K40:K53,1))</f>
        <v>2</v>
      </c>
      <c r="R43" s="7">
        <f>IF(D38=0,0,RANK(L43,L40:L53,1))</f>
        <v>2</v>
      </c>
      <c r="S43" s="7">
        <f>IF(E38=0,0,RANK(M43,M40:M53,1))</f>
        <v>3</v>
      </c>
      <c r="T43" s="7">
        <f>IF(F38=0,0,RANK(N43,N40:N53,1))</f>
        <v>2</v>
      </c>
      <c r="U43" s="7">
        <f>(SUM(P43:T43))</f>
        <v>13</v>
      </c>
      <c r="V43" s="7">
        <f>RANK(U43,U$40:U$44)</f>
        <v>5</v>
      </c>
    </row>
    <row r="44" spans="1:22" ht="16.5">
      <c r="A44" s="3" t="s">
        <v>62</v>
      </c>
      <c r="B44" s="7">
        <v>93</v>
      </c>
      <c r="C44" s="7">
        <v>93</v>
      </c>
      <c r="D44" s="7">
        <v>93</v>
      </c>
      <c r="E44" s="7">
        <v>95</v>
      </c>
      <c r="F44" s="7">
        <v>98</v>
      </c>
      <c r="G44" s="2">
        <f t="shared" si="4"/>
        <v>94.4</v>
      </c>
      <c r="I44" s="3" t="str">
        <f>$A40</f>
        <v>WELLINGTON </v>
      </c>
      <c r="J44" s="24">
        <f>B47</f>
        <v>466</v>
      </c>
      <c r="K44" s="24">
        <f>C47</f>
        <v>476</v>
      </c>
      <c r="L44" s="24">
        <f>D47</f>
        <v>469</v>
      </c>
      <c r="M44" s="24">
        <f>E47</f>
        <v>458</v>
      </c>
      <c r="N44" s="24">
        <f>F47</f>
        <v>475</v>
      </c>
      <c r="O44" s="3" t="str">
        <f>$A40</f>
        <v>WELLINGTON </v>
      </c>
      <c r="P44" s="7">
        <f>IF(B47=0,0,RANK(J44,J40:J53,1))</f>
        <v>2</v>
      </c>
      <c r="Q44" s="7">
        <f>IF(C47=0,0,RANK(K44,K40:K53,1))</f>
        <v>6</v>
      </c>
      <c r="R44" s="7">
        <f>IF(D47=0,0,RANK(L44,L40:L53,1))</f>
        <v>3</v>
      </c>
      <c r="S44" s="7">
        <f>IF(E47=0,0,RANK(M44,M40:M53,1))</f>
        <v>2</v>
      </c>
      <c r="T44" s="7">
        <f>IF(F47=0,0,RANK(N44,N40:N53,1))</f>
        <v>3</v>
      </c>
      <c r="U44" s="7">
        <f>(SUM(P44:T44))</f>
        <v>16</v>
      </c>
      <c r="V44" s="7">
        <f>RANK(U44,U$40:U$44)</f>
        <v>4</v>
      </c>
    </row>
    <row r="45" spans="1:7" ht="16.5">
      <c r="A45" s="3" t="s">
        <v>63</v>
      </c>
      <c r="B45" s="7">
        <v>93</v>
      </c>
      <c r="C45" s="7">
        <v>99</v>
      </c>
      <c r="D45" s="7">
        <v>93</v>
      </c>
      <c r="E45" s="7">
        <v>92</v>
      </c>
      <c r="F45" s="7">
        <v>92</v>
      </c>
      <c r="G45" s="2">
        <f t="shared" si="4"/>
        <v>93.8</v>
      </c>
    </row>
    <row r="46" spans="1:7" ht="16.5">
      <c r="A46" s="28" t="s">
        <v>3</v>
      </c>
      <c r="B46" s="24">
        <f>SUM(B41:B45)</f>
        <v>466</v>
      </c>
      <c r="C46" s="24">
        <f>SUM(C41:C45)</f>
        <v>476</v>
      </c>
      <c r="D46" s="24">
        <f>SUM(D41:D45)</f>
        <v>469</v>
      </c>
      <c r="E46" s="24">
        <f>SUM(E41:E45)</f>
        <v>458</v>
      </c>
      <c r="F46" s="24">
        <f>SUM(F41:F45)</f>
        <v>475</v>
      </c>
      <c r="G46" s="4">
        <f t="shared" si="4"/>
        <v>468.8</v>
      </c>
    </row>
    <row r="47" spans="1:22" s="36" customFormat="1" ht="16.5">
      <c r="A47" s="28" t="s">
        <v>9</v>
      </c>
      <c r="B47" s="24">
        <f>IF(B46=0,0,B46+$P32)</f>
        <v>466</v>
      </c>
      <c r="C47" s="24">
        <f>IF(C46=0,0,C46+$P32)</f>
        <v>476</v>
      </c>
      <c r="D47" s="24">
        <f>IF(D46=0,0,D46+$P32)</f>
        <v>469</v>
      </c>
      <c r="E47" s="24">
        <f>IF(E46=0,0,E46+$P32)</f>
        <v>458</v>
      </c>
      <c r="F47" s="24">
        <f>IF(F46=0,0,F46+$P32)</f>
        <v>475</v>
      </c>
      <c r="G47" s="4">
        <f t="shared" si="4"/>
        <v>468.8</v>
      </c>
      <c r="H47" s="3"/>
      <c r="I47" s="3"/>
      <c r="J47" s="7"/>
      <c r="K47" s="7"/>
      <c r="L47" s="7"/>
      <c r="M47" s="7"/>
      <c r="N47" s="7"/>
      <c r="O47" s="18"/>
      <c r="P47" s="17"/>
      <c r="Q47" s="17"/>
      <c r="R47" s="17"/>
      <c r="S47" s="17"/>
      <c r="T47" s="17"/>
      <c r="U47" s="7"/>
      <c r="V47" s="7"/>
    </row>
    <row r="48" spans="1:22" s="36" customFormat="1" ht="17.25">
      <c r="A48" s="11"/>
      <c r="B48" s="24"/>
      <c r="C48" s="24"/>
      <c r="D48" s="24"/>
      <c r="E48" s="28" t="s">
        <v>9</v>
      </c>
      <c r="F48" s="5">
        <f>SUM(B47:F47)</f>
        <v>2344</v>
      </c>
      <c r="G48" s="6"/>
      <c r="H48" s="3"/>
      <c r="I48" s="3"/>
      <c r="J48" s="34"/>
      <c r="K48" s="34"/>
      <c r="L48" s="34"/>
      <c r="M48" s="34"/>
      <c r="N48" s="34"/>
      <c r="O48" s="14"/>
      <c r="P48" s="7"/>
      <c r="Q48" s="7"/>
      <c r="R48" s="7"/>
      <c r="S48" s="7"/>
      <c r="T48" s="7"/>
      <c r="U48" s="19"/>
      <c r="V48" s="7"/>
    </row>
    <row r="49" spans="1:22" s="36" customFormat="1" ht="17.25">
      <c r="A49" s="9"/>
      <c r="B49" s="7"/>
      <c r="C49" s="7"/>
      <c r="D49" s="7"/>
      <c r="E49" s="7"/>
      <c r="F49" s="7"/>
      <c r="G49" s="2"/>
      <c r="H49" s="3"/>
      <c r="I49" s="3"/>
      <c r="J49" s="34"/>
      <c r="K49" s="34"/>
      <c r="L49" s="34"/>
      <c r="M49" s="34"/>
      <c r="N49" s="34"/>
      <c r="O49" s="14"/>
      <c r="P49" s="7"/>
      <c r="Q49" s="7"/>
      <c r="R49" s="7"/>
      <c r="S49" s="7"/>
      <c r="T49" s="7"/>
      <c r="U49" s="19"/>
      <c r="V49" s="7"/>
    </row>
    <row r="50" spans="1:22" s="36" customFormat="1" ht="17.25">
      <c r="A50" s="3"/>
      <c r="B50" s="7"/>
      <c r="C50" s="7"/>
      <c r="D50" s="7"/>
      <c r="E50" s="7"/>
      <c r="F50" s="7"/>
      <c r="G50" s="2"/>
      <c r="H50" s="3"/>
      <c r="I50" s="3"/>
      <c r="J50" s="34"/>
      <c r="K50" s="34"/>
      <c r="L50" s="34"/>
      <c r="M50" s="34"/>
      <c r="N50" s="34"/>
      <c r="O50" s="14"/>
      <c r="P50" s="7"/>
      <c r="Q50" s="7"/>
      <c r="R50" s="7"/>
      <c r="S50" s="7"/>
      <c r="T50" s="7"/>
      <c r="U50" s="19"/>
      <c r="V50" s="7"/>
    </row>
    <row r="51" spans="1:22" s="36" customFormat="1" ht="17.25">
      <c r="A51" s="3"/>
      <c r="B51" s="7"/>
      <c r="C51" s="7"/>
      <c r="D51" s="7"/>
      <c r="E51" s="7"/>
      <c r="F51" s="7"/>
      <c r="G51" s="2"/>
      <c r="H51" s="3"/>
      <c r="I51" s="3"/>
      <c r="J51" s="34"/>
      <c r="K51" s="34"/>
      <c r="L51" s="34"/>
      <c r="M51" s="34"/>
      <c r="N51" s="34"/>
      <c r="O51" s="14"/>
      <c r="P51" s="7"/>
      <c r="Q51" s="7"/>
      <c r="R51" s="7"/>
      <c r="S51" s="7"/>
      <c r="T51" s="7"/>
      <c r="U51" s="19"/>
      <c r="V51" s="7"/>
    </row>
    <row r="52" spans="1:22" s="36" customFormat="1" ht="18">
      <c r="A52" s="25"/>
      <c r="B52" s="26"/>
      <c r="C52" s="26"/>
      <c r="D52" s="26"/>
      <c r="E52" s="26"/>
      <c r="F52" s="26"/>
      <c r="G52" s="27"/>
      <c r="H52" s="25"/>
      <c r="I52" s="3"/>
      <c r="J52" s="7"/>
      <c r="K52" s="7"/>
      <c r="L52" s="7"/>
      <c r="M52" s="7"/>
      <c r="N52" s="7"/>
      <c r="O52" s="3"/>
      <c r="P52" s="3"/>
      <c r="Q52" s="3"/>
      <c r="R52" s="3"/>
      <c r="S52" s="3"/>
      <c r="T52" s="3"/>
      <c r="U52" s="3"/>
      <c r="V52" s="3"/>
    </row>
    <row r="53" spans="1:22" s="36" customFormat="1" ht="18">
      <c r="A53" s="25"/>
      <c r="B53" s="26"/>
      <c r="C53" s="26"/>
      <c r="D53" s="26"/>
      <c r="E53" s="26"/>
      <c r="F53" s="26"/>
      <c r="G53" s="27"/>
      <c r="H53" s="30"/>
      <c r="I53" s="32">
        <f>$A49</f>
        <v>0</v>
      </c>
      <c r="J53" s="31">
        <f>IF(SUM(B50:B54)=0,0,SUM(B50:B54)+$P33)</f>
        <v>0</v>
      </c>
      <c r="K53" s="31">
        <f>IF(SUM(C50:C54)=0,0,SUM(C50:C54)+$P33)</f>
        <v>0</v>
      </c>
      <c r="L53" s="31">
        <f>IF(SUM(D50:D54)=0,0,SUM(D50:D54)+$P33)</f>
        <v>0</v>
      </c>
      <c r="M53" s="31">
        <f>IF(SUM(E50:E54)=0,0,SUM(E50:E54)+$P33)</f>
        <v>0</v>
      </c>
      <c r="N53" s="31">
        <f>IF(SUM(F50:F54)=0,0,SUM(F50:F54)+$P33)</f>
        <v>0</v>
      </c>
      <c r="O53" s="32">
        <f>$A49</f>
        <v>0</v>
      </c>
      <c r="P53" s="22">
        <f>IF(B55=0,0,RANK(J53,J40:J53,1))</f>
        <v>0</v>
      </c>
      <c r="Q53" s="22">
        <f>IF(C55=0,0,RANK(K53,K40:K53,1))</f>
        <v>0</v>
      </c>
      <c r="R53" s="22">
        <f>IF(D55=0,0,RANK(L53,L40:L53,1))</f>
        <v>0</v>
      </c>
      <c r="S53" s="22">
        <f>IF(E55=0,0,RANK(M53,M40:M53,1))</f>
        <v>0</v>
      </c>
      <c r="T53" s="22">
        <f>IF(F55=0,0,RANK(N53,N40:N53,1))</f>
        <v>0</v>
      </c>
      <c r="U53" s="22">
        <f>(SUM(P53:T53))</f>
        <v>0</v>
      </c>
      <c r="V53" s="22"/>
    </row>
    <row r="54" spans="1:22" s="36" customFormat="1" ht="18.75">
      <c r="A54" s="53" t="str">
        <f>A1</f>
        <v>BSSRA Term 2014  Section A - Division 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s="36" customFormat="1" ht="18">
      <c r="A55" s="28"/>
      <c r="B55" s="29"/>
      <c r="C55" s="29"/>
      <c r="D55" s="29"/>
      <c r="E55" s="29"/>
      <c r="F55" s="29"/>
      <c r="G55" s="27"/>
      <c r="H55" s="30"/>
      <c r="I55" s="30"/>
      <c r="J55" s="33"/>
      <c r="K55" s="33"/>
      <c r="L55" s="33"/>
      <c r="M55" s="33"/>
      <c r="N55" s="33"/>
      <c r="O55" s="30"/>
      <c r="P55" s="30"/>
      <c r="Q55" s="30"/>
      <c r="R55" s="30"/>
      <c r="S55" s="30"/>
      <c r="T55" s="30"/>
      <c r="U55" s="30"/>
      <c r="V55" s="30"/>
    </row>
    <row r="56" spans="6:14" s="36" customFormat="1" ht="15.75" thickBot="1">
      <c r="F56" s="46"/>
      <c r="J56" s="38"/>
      <c r="K56" s="38"/>
      <c r="L56" s="38"/>
      <c r="M56" s="38"/>
      <c r="N56" s="38"/>
    </row>
    <row r="57" spans="1:21" s="36" customFormat="1" ht="18.75" thickTop="1">
      <c r="A57" s="39" t="s">
        <v>6</v>
      </c>
      <c r="B57" s="40" t="s">
        <v>7</v>
      </c>
      <c r="C57" s="40"/>
      <c r="D57" s="40"/>
      <c r="E57" s="40"/>
      <c r="F57" s="41"/>
      <c r="G57" s="42" t="s">
        <v>1</v>
      </c>
      <c r="J57" s="38"/>
      <c r="K57" s="38"/>
      <c r="L57" s="38"/>
      <c r="M57" s="38"/>
      <c r="N57" s="38"/>
      <c r="O57" s="39" t="s">
        <v>8</v>
      </c>
      <c r="P57" s="40" t="s">
        <v>7</v>
      </c>
      <c r="Q57" s="40"/>
      <c r="R57" s="40"/>
      <c r="S57" s="40"/>
      <c r="T57" s="41"/>
      <c r="U57" s="42" t="s">
        <v>1</v>
      </c>
    </row>
    <row r="58" spans="1:21" s="36" customFormat="1" ht="16.5">
      <c r="A58" s="43"/>
      <c r="B58" s="24">
        <v>1</v>
      </c>
      <c r="C58" s="24">
        <v>2</v>
      </c>
      <c r="D58" s="24">
        <v>3</v>
      </c>
      <c r="E58" s="24">
        <v>4</v>
      </c>
      <c r="F58" s="24">
        <v>5</v>
      </c>
      <c r="G58" s="8"/>
      <c r="J58" s="38"/>
      <c r="K58" s="38"/>
      <c r="L58" s="38"/>
      <c r="M58" s="38"/>
      <c r="N58" s="38"/>
      <c r="O58" s="43"/>
      <c r="P58" s="24">
        <v>1</v>
      </c>
      <c r="Q58" s="24">
        <v>2</v>
      </c>
      <c r="R58" s="24">
        <v>3</v>
      </c>
      <c r="S58" s="24">
        <v>4</v>
      </c>
      <c r="T58" s="24">
        <v>5</v>
      </c>
      <c r="U58" s="8"/>
    </row>
    <row r="59" spans="1:21" s="36" customFormat="1" ht="16.5">
      <c r="A59" s="49" t="s">
        <v>43</v>
      </c>
      <c r="B59" s="7">
        <v>94</v>
      </c>
      <c r="C59" s="7">
        <v>94</v>
      </c>
      <c r="D59" s="7">
        <v>98</v>
      </c>
      <c r="E59" s="7">
        <v>97</v>
      </c>
      <c r="F59" s="7">
        <v>95</v>
      </c>
      <c r="G59" s="44">
        <f>AVERAGE(B59:F59)</f>
        <v>95.6</v>
      </c>
      <c r="J59" s="38"/>
      <c r="K59" s="38"/>
      <c r="L59" s="38"/>
      <c r="M59" s="38"/>
      <c r="N59" s="38"/>
      <c r="O59" s="49" t="s">
        <v>41</v>
      </c>
      <c r="P59" s="7">
        <v>95</v>
      </c>
      <c r="Q59" s="7">
        <v>98</v>
      </c>
      <c r="R59" s="7">
        <v>98</v>
      </c>
      <c r="S59" s="7">
        <v>98</v>
      </c>
      <c r="T59" s="7">
        <v>98</v>
      </c>
      <c r="U59" s="44">
        <f aca="true" t="shared" si="5" ref="U59:U83">AVERAGE(P59:T59)</f>
        <v>97.4</v>
      </c>
    </row>
    <row r="60" spans="1:21" s="36" customFormat="1" ht="16.5">
      <c r="A60" s="49" t="s">
        <v>53</v>
      </c>
      <c r="B60" s="7">
        <v>91</v>
      </c>
      <c r="C60" s="7">
        <v>88</v>
      </c>
      <c r="D60" s="7">
        <v>88</v>
      </c>
      <c r="E60" s="7">
        <v>91</v>
      </c>
      <c r="F60" s="7">
        <v>91</v>
      </c>
      <c r="G60" s="44">
        <f aca="true" t="shared" si="6" ref="G60:G83">AVERAGE(B60:F60)</f>
        <v>89.8</v>
      </c>
      <c r="J60" s="38"/>
      <c r="K60" s="38"/>
      <c r="L60" s="38"/>
      <c r="M60" s="38"/>
      <c r="N60" s="38"/>
      <c r="O60" s="49" t="s">
        <v>51</v>
      </c>
      <c r="P60" s="7">
        <v>97</v>
      </c>
      <c r="Q60" s="7">
        <v>94</v>
      </c>
      <c r="R60" s="7">
        <v>98</v>
      </c>
      <c r="S60" s="7">
        <v>97</v>
      </c>
      <c r="T60" s="7">
        <v>95</v>
      </c>
      <c r="U60" s="44">
        <f t="shared" si="5"/>
        <v>96.2</v>
      </c>
    </row>
    <row r="61" spans="1:21" s="36" customFormat="1" ht="16.5">
      <c r="A61" s="49" t="s">
        <v>41</v>
      </c>
      <c r="B61" s="7">
        <v>95</v>
      </c>
      <c r="C61" s="7">
        <v>98</v>
      </c>
      <c r="D61" s="7">
        <v>98</v>
      </c>
      <c r="E61" s="7">
        <v>98</v>
      </c>
      <c r="F61" s="7">
        <v>98</v>
      </c>
      <c r="G61" s="44">
        <f t="shared" si="6"/>
        <v>97.4</v>
      </c>
      <c r="J61" s="38"/>
      <c r="K61" s="38"/>
      <c r="L61" s="38"/>
      <c r="M61" s="38"/>
      <c r="N61" s="38"/>
      <c r="O61" s="49" t="s">
        <v>50</v>
      </c>
      <c r="P61" s="7">
        <v>99</v>
      </c>
      <c r="Q61" s="7">
        <v>97</v>
      </c>
      <c r="R61" s="7">
        <v>97</v>
      </c>
      <c r="S61" s="7">
        <v>92</v>
      </c>
      <c r="T61" s="7">
        <v>96</v>
      </c>
      <c r="U61" s="44">
        <f t="shared" si="5"/>
        <v>96.2</v>
      </c>
    </row>
    <row r="62" spans="1:21" s="36" customFormat="1" ht="16.5">
      <c r="A62" s="49" t="s">
        <v>51</v>
      </c>
      <c r="B62" s="7">
        <v>97</v>
      </c>
      <c r="C62" s="7">
        <v>94</v>
      </c>
      <c r="D62" s="7">
        <v>98</v>
      </c>
      <c r="E62" s="7">
        <v>97</v>
      </c>
      <c r="F62" s="7">
        <v>95</v>
      </c>
      <c r="G62" s="44">
        <f t="shared" si="6"/>
        <v>96.2</v>
      </c>
      <c r="J62" s="38"/>
      <c r="K62" s="38"/>
      <c r="L62" s="38"/>
      <c r="M62" s="38"/>
      <c r="N62" s="38"/>
      <c r="O62" s="49" t="s">
        <v>44</v>
      </c>
      <c r="P62" s="7">
        <v>97</v>
      </c>
      <c r="Q62" s="7">
        <v>94</v>
      </c>
      <c r="R62" s="7">
        <v>96</v>
      </c>
      <c r="S62" s="7">
        <v>98</v>
      </c>
      <c r="T62" s="7">
        <v>95</v>
      </c>
      <c r="U62" s="44">
        <f t="shared" si="5"/>
        <v>96</v>
      </c>
    </row>
    <row r="63" spans="1:21" s="36" customFormat="1" ht="16.5">
      <c r="A63" s="49" t="s">
        <v>61</v>
      </c>
      <c r="B63" s="7">
        <v>92</v>
      </c>
      <c r="C63" s="7">
        <v>95</v>
      </c>
      <c r="D63" s="7">
        <v>94</v>
      </c>
      <c r="E63" s="7">
        <v>90</v>
      </c>
      <c r="F63" s="7">
        <v>98</v>
      </c>
      <c r="G63" s="44">
        <f t="shared" si="6"/>
        <v>93.8</v>
      </c>
      <c r="J63" s="38"/>
      <c r="K63" s="38"/>
      <c r="L63" s="38"/>
      <c r="M63" s="38"/>
      <c r="N63" s="38"/>
      <c r="O63" s="49" t="s">
        <v>43</v>
      </c>
      <c r="P63" s="7">
        <v>94</v>
      </c>
      <c r="Q63" s="7">
        <v>94</v>
      </c>
      <c r="R63" s="7">
        <v>98</v>
      </c>
      <c r="S63" s="7">
        <v>97</v>
      </c>
      <c r="T63" s="7">
        <v>95</v>
      </c>
      <c r="U63" s="44">
        <f t="shared" si="5"/>
        <v>95.6</v>
      </c>
    </row>
    <row r="64" spans="1:21" s="36" customFormat="1" ht="16.5">
      <c r="A64" s="49" t="s">
        <v>49</v>
      </c>
      <c r="B64" s="7">
        <v>92</v>
      </c>
      <c r="C64" s="7">
        <v>93</v>
      </c>
      <c r="D64" s="7">
        <v>92</v>
      </c>
      <c r="E64" s="7">
        <v>97</v>
      </c>
      <c r="F64" s="7">
        <v>92</v>
      </c>
      <c r="G64" s="44">
        <f t="shared" si="6"/>
        <v>93.2</v>
      </c>
      <c r="J64" s="38"/>
      <c r="K64" s="38"/>
      <c r="L64" s="38"/>
      <c r="M64" s="38"/>
      <c r="N64" s="38"/>
      <c r="O64" s="49" t="s">
        <v>38</v>
      </c>
      <c r="P64" s="7">
        <v>97</v>
      </c>
      <c r="Q64" s="7">
        <v>96</v>
      </c>
      <c r="R64" s="7">
        <v>94</v>
      </c>
      <c r="S64" s="7">
        <v>95</v>
      </c>
      <c r="T64" s="7">
        <v>94</v>
      </c>
      <c r="U64" s="44">
        <f t="shared" si="5"/>
        <v>95.2</v>
      </c>
    </row>
    <row r="65" spans="1:21" s="36" customFormat="1" ht="16.5">
      <c r="A65" s="49" t="s">
        <v>36</v>
      </c>
      <c r="B65" s="7">
        <v>90</v>
      </c>
      <c r="C65" s="7">
        <v>92</v>
      </c>
      <c r="D65" s="7">
        <v>93</v>
      </c>
      <c r="E65" s="7">
        <v>95</v>
      </c>
      <c r="F65" s="7">
        <v>96</v>
      </c>
      <c r="G65" s="44">
        <f t="shared" si="6"/>
        <v>93.2</v>
      </c>
      <c r="J65" s="38"/>
      <c r="K65" s="38"/>
      <c r="L65" s="38"/>
      <c r="M65" s="38"/>
      <c r="N65" s="38"/>
      <c r="O65" s="49" t="s">
        <v>35</v>
      </c>
      <c r="P65" s="7">
        <v>92</v>
      </c>
      <c r="Q65" s="7">
        <v>93</v>
      </c>
      <c r="R65" s="7">
        <v>96</v>
      </c>
      <c r="S65" s="7">
        <v>97</v>
      </c>
      <c r="T65" s="7">
        <v>96</v>
      </c>
      <c r="U65" s="44">
        <f t="shared" si="5"/>
        <v>94.8</v>
      </c>
    </row>
    <row r="66" spans="1:21" s="36" customFormat="1" ht="16.5">
      <c r="A66" s="49" t="s">
        <v>56</v>
      </c>
      <c r="B66" s="7">
        <v>93</v>
      </c>
      <c r="C66" s="7">
        <v>93</v>
      </c>
      <c r="D66" s="7">
        <v>93</v>
      </c>
      <c r="E66" s="7">
        <v>90</v>
      </c>
      <c r="F66" s="7">
        <v>93</v>
      </c>
      <c r="G66" s="44">
        <f t="shared" si="6"/>
        <v>92.4</v>
      </c>
      <c r="J66" s="38"/>
      <c r="K66" s="38"/>
      <c r="L66" s="38"/>
      <c r="M66" s="38"/>
      <c r="N66" s="38"/>
      <c r="O66" s="49" t="s">
        <v>47</v>
      </c>
      <c r="P66" s="7">
        <v>97</v>
      </c>
      <c r="Q66" s="7">
        <v>91</v>
      </c>
      <c r="R66" s="7">
        <v>94</v>
      </c>
      <c r="S66" s="7">
        <v>95</v>
      </c>
      <c r="T66" s="7">
        <v>97</v>
      </c>
      <c r="U66" s="44">
        <f t="shared" si="5"/>
        <v>94.8</v>
      </c>
    </row>
    <row r="67" spans="1:21" s="36" customFormat="1" ht="16.5">
      <c r="A67" s="49" t="s">
        <v>63</v>
      </c>
      <c r="B67" s="7">
        <v>93</v>
      </c>
      <c r="C67" s="7">
        <v>99</v>
      </c>
      <c r="D67" s="7">
        <v>93</v>
      </c>
      <c r="E67" s="7">
        <v>92</v>
      </c>
      <c r="F67" s="7">
        <v>92</v>
      </c>
      <c r="G67" s="44">
        <f t="shared" si="6"/>
        <v>93.8</v>
      </c>
      <c r="J67" s="38"/>
      <c r="K67" s="38"/>
      <c r="L67" s="38"/>
      <c r="M67" s="38"/>
      <c r="N67" s="38"/>
      <c r="O67" s="49" t="s">
        <v>60</v>
      </c>
      <c r="P67" s="7">
        <v>94</v>
      </c>
      <c r="Q67" s="7">
        <v>96</v>
      </c>
      <c r="R67" s="7">
        <v>95</v>
      </c>
      <c r="S67" s="7">
        <v>92</v>
      </c>
      <c r="T67" s="7">
        <v>95</v>
      </c>
      <c r="U67" s="44">
        <f t="shared" si="5"/>
        <v>94.4</v>
      </c>
    </row>
    <row r="68" spans="1:21" s="36" customFormat="1" ht="16.5">
      <c r="A68" s="49" t="s">
        <v>54</v>
      </c>
      <c r="B68" s="7">
        <v>92</v>
      </c>
      <c r="C68" s="7">
        <v>94</v>
      </c>
      <c r="D68" s="7">
        <v>93</v>
      </c>
      <c r="E68" s="7">
        <v>93</v>
      </c>
      <c r="F68" s="7">
        <v>93</v>
      </c>
      <c r="G68" s="44">
        <f t="shared" si="6"/>
        <v>93</v>
      </c>
      <c r="J68" s="38"/>
      <c r="K68" s="38"/>
      <c r="L68" s="38"/>
      <c r="M68" s="38"/>
      <c r="N68" s="38"/>
      <c r="O68" s="49" t="s">
        <v>62</v>
      </c>
      <c r="P68" s="7">
        <v>93</v>
      </c>
      <c r="Q68" s="7">
        <v>93</v>
      </c>
      <c r="R68" s="7">
        <v>93</v>
      </c>
      <c r="S68" s="7">
        <v>95</v>
      </c>
      <c r="T68" s="7">
        <v>98</v>
      </c>
      <c r="U68" s="44">
        <f t="shared" si="5"/>
        <v>94.4</v>
      </c>
    </row>
    <row r="69" spans="1:21" ht="16.5">
      <c r="A69" s="49" t="s">
        <v>42</v>
      </c>
      <c r="B69" s="7">
        <v>92</v>
      </c>
      <c r="C69" s="7">
        <v>92</v>
      </c>
      <c r="D69" s="7">
        <v>91</v>
      </c>
      <c r="E69" s="7">
        <v>92</v>
      </c>
      <c r="F69" s="7">
        <v>94</v>
      </c>
      <c r="G69" s="44">
        <f t="shared" si="6"/>
        <v>92.2</v>
      </c>
      <c r="H69" s="36"/>
      <c r="I69" s="36"/>
      <c r="J69" s="38"/>
      <c r="K69" s="38"/>
      <c r="L69" s="38"/>
      <c r="M69" s="38"/>
      <c r="N69" s="38"/>
      <c r="O69" s="49" t="s">
        <v>57</v>
      </c>
      <c r="P69" s="7">
        <v>94</v>
      </c>
      <c r="Q69" s="7">
        <v>91</v>
      </c>
      <c r="R69" s="7">
        <v>93</v>
      </c>
      <c r="S69" s="7">
        <v>96</v>
      </c>
      <c r="T69" s="7">
        <v>96</v>
      </c>
      <c r="U69" s="44">
        <f t="shared" si="5"/>
        <v>94</v>
      </c>
    </row>
    <row r="70" spans="1:21" ht="16.5">
      <c r="A70" s="49" t="s">
        <v>35</v>
      </c>
      <c r="B70" s="7">
        <v>92</v>
      </c>
      <c r="C70" s="7">
        <v>93</v>
      </c>
      <c r="D70" s="7">
        <v>96</v>
      </c>
      <c r="E70" s="7">
        <v>97</v>
      </c>
      <c r="F70" s="7">
        <v>96</v>
      </c>
      <c r="G70" s="44">
        <f t="shared" si="6"/>
        <v>94.8</v>
      </c>
      <c r="H70" s="36"/>
      <c r="I70" s="36"/>
      <c r="J70" s="38"/>
      <c r="K70" s="38"/>
      <c r="L70" s="38"/>
      <c r="M70" s="38"/>
      <c r="N70" s="38"/>
      <c r="O70" s="49" t="s">
        <v>61</v>
      </c>
      <c r="P70" s="7">
        <v>92</v>
      </c>
      <c r="Q70" s="7">
        <v>95</v>
      </c>
      <c r="R70" s="7">
        <v>94</v>
      </c>
      <c r="S70" s="7">
        <v>90</v>
      </c>
      <c r="T70" s="7">
        <v>98</v>
      </c>
      <c r="U70" s="44">
        <f t="shared" si="5"/>
        <v>93.8</v>
      </c>
    </row>
    <row r="71" spans="1:21" ht="16.5">
      <c r="A71" s="49" t="s">
        <v>39</v>
      </c>
      <c r="B71" s="7">
        <v>91</v>
      </c>
      <c r="C71" s="7">
        <v>92</v>
      </c>
      <c r="D71" s="7">
        <v>91</v>
      </c>
      <c r="E71" s="7">
        <v>91</v>
      </c>
      <c r="F71" s="7">
        <v>94</v>
      </c>
      <c r="G71" s="44">
        <f t="shared" si="6"/>
        <v>91.8</v>
      </c>
      <c r="H71" s="36"/>
      <c r="I71" s="36"/>
      <c r="J71" s="38"/>
      <c r="K71" s="38"/>
      <c r="L71" s="38"/>
      <c r="M71" s="38"/>
      <c r="N71" s="38"/>
      <c r="O71" s="49" t="s">
        <v>63</v>
      </c>
      <c r="P71" s="7">
        <v>93</v>
      </c>
      <c r="Q71" s="7">
        <v>99</v>
      </c>
      <c r="R71" s="7">
        <v>93</v>
      </c>
      <c r="S71" s="7">
        <v>92</v>
      </c>
      <c r="T71" s="7">
        <v>92</v>
      </c>
      <c r="U71" s="44">
        <f t="shared" si="5"/>
        <v>93.8</v>
      </c>
    </row>
    <row r="72" spans="1:21" ht="16.5">
      <c r="A72" s="49" t="s">
        <v>57</v>
      </c>
      <c r="B72" s="7">
        <v>94</v>
      </c>
      <c r="C72" s="7">
        <v>91</v>
      </c>
      <c r="D72" s="7">
        <v>93</v>
      </c>
      <c r="E72" s="7">
        <v>96</v>
      </c>
      <c r="F72" s="7">
        <v>96</v>
      </c>
      <c r="G72" s="44">
        <f t="shared" si="6"/>
        <v>94</v>
      </c>
      <c r="H72" s="36"/>
      <c r="I72" s="36"/>
      <c r="J72" s="38"/>
      <c r="K72" s="38"/>
      <c r="L72" s="38"/>
      <c r="M72" s="38"/>
      <c r="N72" s="38"/>
      <c r="O72" s="49" t="s">
        <v>49</v>
      </c>
      <c r="P72" s="7">
        <v>92</v>
      </c>
      <c r="Q72" s="7">
        <v>93</v>
      </c>
      <c r="R72" s="7">
        <v>92</v>
      </c>
      <c r="S72" s="7">
        <v>97</v>
      </c>
      <c r="T72" s="7">
        <v>92</v>
      </c>
      <c r="U72" s="44">
        <f t="shared" si="5"/>
        <v>93.2</v>
      </c>
    </row>
    <row r="73" spans="1:21" ht="16.5">
      <c r="A73" s="49" t="s">
        <v>59</v>
      </c>
      <c r="B73" s="7">
        <v>94</v>
      </c>
      <c r="C73" s="7">
        <v>93</v>
      </c>
      <c r="D73" s="7">
        <v>94</v>
      </c>
      <c r="E73" s="7">
        <v>89</v>
      </c>
      <c r="F73" s="7">
        <v>92</v>
      </c>
      <c r="G73" s="44">
        <f t="shared" si="6"/>
        <v>92.4</v>
      </c>
      <c r="H73" s="36"/>
      <c r="I73" s="36"/>
      <c r="J73" s="38"/>
      <c r="K73" s="38"/>
      <c r="L73" s="38"/>
      <c r="M73" s="38"/>
      <c r="N73" s="38"/>
      <c r="O73" s="49" t="s">
        <v>36</v>
      </c>
      <c r="P73" s="7">
        <v>90</v>
      </c>
      <c r="Q73" s="7">
        <v>92</v>
      </c>
      <c r="R73" s="7">
        <v>93</v>
      </c>
      <c r="S73" s="7">
        <v>95</v>
      </c>
      <c r="T73" s="7">
        <v>96</v>
      </c>
      <c r="U73" s="44">
        <f t="shared" si="5"/>
        <v>93.2</v>
      </c>
    </row>
    <row r="74" spans="1:21" ht="16.5">
      <c r="A74" s="49" t="s">
        <v>44</v>
      </c>
      <c r="B74" s="7">
        <v>97</v>
      </c>
      <c r="C74" s="7">
        <v>94</v>
      </c>
      <c r="D74" s="7">
        <v>96</v>
      </c>
      <c r="E74" s="7">
        <v>98</v>
      </c>
      <c r="F74" s="7">
        <v>95</v>
      </c>
      <c r="G74" s="44">
        <f t="shared" si="6"/>
        <v>96</v>
      </c>
      <c r="H74" s="36"/>
      <c r="I74" s="36"/>
      <c r="J74" s="38"/>
      <c r="K74" s="38"/>
      <c r="L74" s="38"/>
      <c r="M74" s="38"/>
      <c r="N74" s="38"/>
      <c r="O74" s="49" t="s">
        <v>37</v>
      </c>
      <c r="P74" s="7">
        <v>91</v>
      </c>
      <c r="Q74" s="7">
        <v>93</v>
      </c>
      <c r="R74" s="7">
        <v>95</v>
      </c>
      <c r="S74" s="7">
        <v>93</v>
      </c>
      <c r="T74" s="7">
        <v>94</v>
      </c>
      <c r="U74" s="44">
        <f t="shared" si="5"/>
        <v>93.2</v>
      </c>
    </row>
    <row r="75" spans="1:21" ht="16.5">
      <c r="A75" s="49" t="s">
        <v>55</v>
      </c>
      <c r="B75" s="7">
        <v>88</v>
      </c>
      <c r="C75" s="7">
        <v>90</v>
      </c>
      <c r="D75" s="7">
        <v>88</v>
      </c>
      <c r="E75" s="7">
        <v>87</v>
      </c>
      <c r="F75" s="7">
        <v>84</v>
      </c>
      <c r="G75" s="44">
        <f>AVERAGE(B75:F75)</f>
        <v>87.4</v>
      </c>
      <c r="I75" s="36"/>
      <c r="J75" s="38"/>
      <c r="K75" s="38"/>
      <c r="L75" s="38"/>
      <c r="M75" s="38"/>
      <c r="N75" s="38"/>
      <c r="O75" s="49" t="s">
        <v>54</v>
      </c>
      <c r="P75" s="7">
        <v>92</v>
      </c>
      <c r="Q75" s="7">
        <v>94</v>
      </c>
      <c r="R75" s="7">
        <v>93</v>
      </c>
      <c r="S75" s="7">
        <v>93</v>
      </c>
      <c r="T75" s="7">
        <v>93</v>
      </c>
      <c r="U75" s="44">
        <f t="shared" si="5"/>
        <v>93</v>
      </c>
    </row>
    <row r="76" spans="1:21" ht="16.5">
      <c r="A76" s="49" t="s">
        <v>48</v>
      </c>
      <c r="B76" s="7">
        <v>83</v>
      </c>
      <c r="C76" s="7">
        <v>93</v>
      </c>
      <c r="D76" s="7">
        <v>88</v>
      </c>
      <c r="E76" s="7">
        <v>92</v>
      </c>
      <c r="F76" s="7">
        <v>94</v>
      </c>
      <c r="G76" s="44">
        <f t="shared" si="6"/>
        <v>90</v>
      </c>
      <c r="O76" s="49" t="s">
        <v>45</v>
      </c>
      <c r="P76" s="7">
        <v>90</v>
      </c>
      <c r="Q76" s="7">
        <v>91</v>
      </c>
      <c r="R76" s="7">
        <v>98</v>
      </c>
      <c r="S76" s="7">
        <v>88</v>
      </c>
      <c r="T76" s="7">
        <v>97</v>
      </c>
      <c r="U76" s="44">
        <f t="shared" si="5"/>
        <v>92.8</v>
      </c>
    </row>
    <row r="77" spans="1:21" ht="16.5">
      <c r="A77" s="49" t="s">
        <v>60</v>
      </c>
      <c r="B77" s="7">
        <v>94</v>
      </c>
      <c r="C77" s="7">
        <v>96</v>
      </c>
      <c r="D77" s="7">
        <v>95</v>
      </c>
      <c r="E77" s="7">
        <v>92</v>
      </c>
      <c r="F77" s="7">
        <v>95</v>
      </c>
      <c r="G77" s="44">
        <f t="shared" si="6"/>
        <v>94.4</v>
      </c>
      <c r="O77" s="49" t="s">
        <v>56</v>
      </c>
      <c r="P77" s="7">
        <v>93</v>
      </c>
      <c r="Q77" s="7">
        <v>93</v>
      </c>
      <c r="R77" s="7">
        <v>93</v>
      </c>
      <c r="S77" s="7">
        <v>90</v>
      </c>
      <c r="T77" s="7">
        <v>93</v>
      </c>
      <c r="U77" s="44">
        <f t="shared" si="5"/>
        <v>92.4</v>
      </c>
    </row>
    <row r="78" spans="1:21" ht="16.5">
      <c r="A78" s="49" t="s">
        <v>62</v>
      </c>
      <c r="B78" s="7">
        <v>93</v>
      </c>
      <c r="C78" s="7">
        <v>93</v>
      </c>
      <c r="D78" s="7">
        <v>93</v>
      </c>
      <c r="E78" s="7">
        <v>95</v>
      </c>
      <c r="F78" s="7">
        <v>98</v>
      </c>
      <c r="G78" s="44">
        <f t="shared" si="6"/>
        <v>94.4</v>
      </c>
      <c r="O78" s="49" t="s">
        <v>59</v>
      </c>
      <c r="P78" s="7">
        <v>94</v>
      </c>
      <c r="Q78" s="7">
        <v>93</v>
      </c>
      <c r="R78" s="7">
        <v>94</v>
      </c>
      <c r="S78" s="7">
        <v>89</v>
      </c>
      <c r="T78" s="7">
        <v>92</v>
      </c>
      <c r="U78" s="44">
        <f t="shared" si="5"/>
        <v>92.4</v>
      </c>
    </row>
    <row r="79" spans="1:21" ht="16.5">
      <c r="A79" s="49" t="s">
        <v>45</v>
      </c>
      <c r="B79" s="7">
        <v>90</v>
      </c>
      <c r="C79" s="7">
        <v>91</v>
      </c>
      <c r="D79" s="7">
        <v>98</v>
      </c>
      <c r="E79" s="7">
        <v>88</v>
      </c>
      <c r="F79" s="7">
        <v>97</v>
      </c>
      <c r="G79" s="44">
        <f>AVERAGE(B79:F79)</f>
        <v>92.8</v>
      </c>
      <c r="H79" s="23"/>
      <c r="O79" s="49" t="s">
        <v>42</v>
      </c>
      <c r="P79" s="7">
        <v>92</v>
      </c>
      <c r="Q79" s="7">
        <v>92</v>
      </c>
      <c r="R79" s="7">
        <v>91</v>
      </c>
      <c r="S79" s="7">
        <v>92</v>
      </c>
      <c r="T79" s="7">
        <v>94</v>
      </c>
      <c r="U79" s="44">
        <f t="shared" si="5"/>
        <v>92.2</v>
      </c>
    </row>
    <row r="80" spans="1:21" ht="16.5">
      <c r="A80" s="49" t="s">
        <v>38</v>
      </c>
      <c r="B80" s="7">
        <v>97</v>
      </c>
      <c r="C80" s="7">
        <v>96</v>
      </c>
      <c r="D80" s="7">
        <v>94</v>
      </c>
      <c r="E80" s="7">
        <v>95</v>
      </c>
      <c r="F80" s="7">
        <v>94</v>
      </c>
      <c r="G80" s="44">
        <f t="shared" si="6"/>
        <v>95.2</v>
      </c>
      <c r="O80" s="49" t="s">
        <v>39</v>
      </c>
      <c r="P80" s="7">
        <v>91</v>
      </c>
      <c r="Q80" s="7">
        <v>92</v>
      </c>
      <c r="R80" s="7">
        <v>91</v>
      </c>
      <c r="S80" s="7">
        <v>91</v>
      </c>
      <c r="T80" s="7">
        <v>94</v>
      </c>
      <c r="U80" s="44">
        <f t="shared" si="5"/>
        <v>91.8</v>
      </c>
    </row>
    <row r="81" spans="1:21" ht="16.5">
      <c r="A81" s="49" t="s">
        <v>50</v>
      </c>
      <c r="B81" s="7">
        <v>99</v>
      </c>
      <c r="C81" s="7">
        <v>97</v>
      </c>
      <c r="D81" s="7">
        <v>97</v>
      </c>
      <c r="E81" s="7">
        <v>92</v>
      </c>
      <c r="F81" s="7">
        <v>96</v>
      </c>
      <c r="G81" s="44">
        <f>AVERAGE(B81:F81)</f>
        <v>96.2</v>
      </c>
      <c r="O81" s="49" t="s">
        <v>48</v>
      </c>
      <c r="P81" s="7">
        <v>83</v>
      </c>
      <c r="Q81" s="7">
        <v>93</v>
      </c>
      <c r="R81" s="7">
        <v>88</v>
      </c>
      <c r="S81" s="7">
        <v>92</v>
      </c>
      <c r="T81" s="7">
        <v>94</v>
      </c>
      <c r="U81" s="44">
        <f t="shared" si="5"/>
        <v>90</v>
      </c>
    </row>
    <row r="82" spans="1:21" ht="16.5">
      <c r="A82" s="49" t="s">
        <v>37</v>
      </c>
      <c r="B82" s="7">
        <v>91</v>
      </c>
      <c r="C82" s="7">
        <v>93</v>
      </c>
      <c r="D82" s="7">
        <v>95</v>
      </c>
      <c r="E82" s="7">
        <v>93</v>
      </c>
      <c r="F82" s="7">
        <v>94</v>
      </c>
      <c r="G82" s="44">
        <f t="shared" si="6"/>
        <v>93.2</v>
      </c>
      <c r="O82" s="49" t="s">
        <v>53</v>
      </c>
      <c r="P82" s="7">
        <v>91</v>
      </c>
      <c r="Q82" s="7">
        <v>88</v>
      </c>
      <c r="R82" s="7">
        <v>88</v>
      </c>
      <c r="S82" s="7">
        <v>91</v>
      </c>
      <c r="T82" s="7">
        <v>91</v>
      </c>
      <c r="U82" s="44">
        <f t="shared" si="5"/>
        <v>89.8</v>
      </c>
    </row>
    <row r="83" spans="1:21" ht="17.25" thickBot="1">
      <c r="A83" s="50" t="s">
        <v>47</v>
      </c>
      <c r="B83" s="51">
        <v>97</v>
      </c>
      <c r="C83" s="51">
        <v>91</v>
      </c>
      <c r="D83" s="51">
        <v>94</v>
      </c>
      <c r="E83" s="51">
        <v>95</v>
      </c>
      <c r="F83" s="51">
        <v>97</v>
      </c>
      <c r="G83" s="45">
        <f t="shared" si="6"/>
        <v>94.8</v>
      </c>
      <c r="O83" s="50" t="s">
        <v>55</v>
      </c>
      <c r="P83" s="51">
        <v>88</v>
      </c>
      <c r="Q83" s="51">
        <v>90</v>
      </c>
      <c r="R83" s="51">
        <v>88</v>
      </c>
      <c r="S83" s="51">
        <v>87</v>
      </c>
      <c r="T83" s="51">
        <v>84</v>
      </c>
      <c r="U83" s="45">
        <f t="shared" si="5"/>
        <v>87.4</v>
      </c>
    </row>
    <row r="84" ht="17.25" thickTop="1">
      <c r="G84" s="4"/>
    </row>
  </sheetData>
  <sheetProtection/>
  <mergeCells count="3">
    <mergeCell ref="P25:S25"/>
    <mergeCell ref="A1:V1"/>
    <mergeCell ref="A54:V54"/>
  </mergeCells>
  <printOptions horizontalCentered="1"/>
  <pageMargins left="0.2" right="0.13" top="0.66" bottom="0.984251968503937" header="0.27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2015-01-06T16:52:58Z</dcterms:modified>
  <cp:category/>
  <cp:version/>
  <cp:contentType/>
  <cp:contentStatus/>
</cp:coreProperties>
</file>