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<sst xmlns="http://schemas.openxmlformats.org/spreadsheetml/2006/main" count="118" uniqueCount="47">
  <si>
    <t>Ellesmere C</t>
  </si>
  <si>
    <t>Mean</t>
  </si>
  <si>
    <t>Buglass B</t>
  </si>
  <si>
    <t>Chatterjee S</t>
  </si>
  <si>
    <t>Gwilt E</t>
  </si>
  <si>
    <t>Bate N</t>
  </si>
  <si>
    <t>Howarth E</t>
  </si>
  <si>
    <t>Total</t>
  </si>
  <si>
    <t>Handicapped Total</t>
  </si>
  <si>
    <t>Gresham's C</t>
  </si>
  <si>
    <t xml:space="preserve">                                                  </t>
  </si>
  <si>
    <t>Ardern H</t>
  </si>
  <si>
    <t>Danziger B</t>
  </si>
  <si>
    <t>Perry-Warnes N</t>
  </si>
  <si>
    <t>Rose G</t>
  </si>
  <si>
    <t>Templeman J</t>
  </si>
  <si>
    <t>Oakham A</t>
  </si>
  <si>
    <t xml:space="preserve"> </t>
  </si>
  <si>
    <t>Tim Blackwell</t>
  </si>
  <si>
    <t>Jones M</t>
  </si>
  <si>
    <t>Bieger V</t>
  </si>
  <si>
    <t>Conway O</t>
  </si>
  <si>
    <t>Sturgess C</t>
  </si>
  <si>
    <t>Trower C</t>
  </si>
  <si>
    <t xml:space="preserve">Handicaps </t>
  </si>
  <si>
    <t>Sedbergh A</t>
  </si>
  <si>
    <t>Bentley</t>
  </si>
  <si>
    <t>Cowen</t>
  </si>
  <si>
    <t>Target not signed or witnessed</t>
  </si>
  <si>
    <t>Kenyon</t>
  </si>
  <si>
    <t>Fleck</t>
  </si>
  <si>
    <t>Jones</t>
  </si>
  <si>
    <t>Score Table</t>
  </si>
  <si>
    <t>Position</t>
  </si>
  <si>
    <t>St Albans A</t>
  </si>
  <si>
    <t>McKay W</t>
  </si>
  <si>
    <t>Crossley M</t>
  </si>
  <si>
    <t>Dorward P</t>
  </si>
  <si>
    <t>Brooks S</t>
  </si>
  <si>
    <t>Tyler H</t>
  </si>
  <si>
    <t>Alphabetical</t>
  </si>
  <si>
    <t>Round</t>
  </si>
  <si>
    <t>Numerical</t>
  </si>
  <si>
    <t>Mainton M</t>
  </si>
  <si>
    <t>Congratulation to Sedbergh</t>
  </si>
  <si>
    <t>For winning the league.</t>
  </si>
  <si>
    <t>BSSRA Autumn League 2015  Section A - Division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</si>
</sst>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0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2"/>
      <color indexed="9"/>
      <name val="Trebuchet MS"/>
      <family val="2"/>
    </font>
    <font>
      <b/>
      <sz val="12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165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tabSelected="1" zoomScalePageLayoutView="0" workbookViewId="0" topLeftCell="A34">
      <selection activeCell="O19" sqref="O19"/>
    </sheetView>
  </sheetViews>
  <sheetFormatPr defaultColWidth="9.140625" defaultRowHeight="15"/>
  <cols>
    <col min="1" max="1" width="19.140625" style="1" customWidth="1"/>
    <col min="2" max="5" width="5.00390625" style="1" customWidth="1"/>
    <col min="6" max="6" width="5.00390625" style="2" customWidth="1"/>
    <col min="7" max="7" width="6.8515625" style="3" customWidth="1"/>
    <col min="8" max="8" width="1.28515625" style="1" customWidth="1"/>
    <col min="9" max="9" width="17.421875" style="1" hidden="1" customWidth="1"/>
    <col min="10" max="14" width="3.7109375" style="4" hidden="1" customWidth="1"/>
    <col min="15" max="15" width="20.28125" style="1" customWidth="1"/>
    <col min="16" max="20" width="5.00390625" style="1" customWidth="1"/>
    <col min="21" max="21" width="6.28125" style="1" customWidth="1"/>
    <col min="22" max="16384" width="9.140625" style="1" customWidth="1"/>
  </cols>
  <sheetData>
    <row r="1" spans="1:22" ht="18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3" spans="1:22" ht="16.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6"/>
      <c r="P3" s="4"/>
      <c r="Q3" s="4"/>
      <c r="R3" s="4"/>
      <c r="S3" s="4"/>
      <c r="T3" s="4"/>
      <c r="U3" s="6"/>
      <c r="V3" s="6"/>
    </row>
    <row r="4" spans="1:22" ht="16.5">
      <c r="A4" s="7"/>
      <c r="B4" s="8">
        <v>5.1</v>
      </c>
      <c r="C4" s="8">
        <v>5.1</v>
      </c>
      <c r="D4" s="8">
        <v>2.11</v>
      </c>
      <c r="E4" s="8">
        <v>13.11</v>
      </c>
      <c r="F4" s="8">
        <v>27.11</v>
      </c>
      <c r="G4" s="6"/>
      <c r="O4" s="7"/>
      <c r="P4" s="8"/>
      <c r="Q4" s="8"/>
      <c r="R4" s="8"/>
      <c r="S4" s="8"/>
      <c r="T4" s="8"/>
      <c r="U4" s="6"/>
      <c r="V4" s="6"/>
    </row>
    <row r="5" spans="1:22" ht="16.5">
      <c r="A5" s="7" t="s">
        <v>0</v>
      </c>
      <c r="B5" s="4"/>
      <c r="C5" s="4"/>
      <c r="D5" s="4"/>
      <c r="E5" s="4"/>
      <c r="F5" s="4"/>
      <c r="G5" s="9" t="s">
        <v>1</v>
      </c>
      <c r="O5" s="7"/>
      <c r="P5" s="4"/>
      <c r="Q5" s="4"/>
      <c r="R5" s="4"/>
      <c r="S5" s="4"/>
      <c r="T5" s="4"/>
      <c r="U5" s="9"/>
      <c r="V5" s="9"/>
    </row>
    <row r="6" spans="1:22" ht="16.5">
      <c r="A6" s="1" t="s">
        <v>2</v>
      </c>
      <c r="B6" s="4">
        <v>92</v>
      </c>
      <c r="C6" s="4">
        <v>93</v>
      </c>
      <c r="D6" s="4">
        <v>91</v>
      </c>
      <c r="E6" s="4">
        <v>95</v>
      </c>
      <c r="F6" s="4">
        <v>91</v>
      </c>
      <c r="G6" s="6">
        <f aca="true" t="shared" si="0" ref="G6:G13">AVERAGE(B6:F6)</f>
        <v>92.4</v>
      </c>
      <c r="O6" s="10"/>
      <c r="P6" s="4"/>
      <c r="Q6" s="4"/>
      <c r="R6" s="4"/>
      <c r="S6" s="4"/>
      <c r="T6" s="4"/>
      <c r="U6" s="6"/>
      <c r="V6" s="6"/>
    </row>
    <row r="7" spans="1:22" ht="16.5">
      <c r="A7" s="1" t="s">
        <v>3</v>
      </c>
      <c r="B7" s="4">
        <v>96</v>
      </c>
      <c r="C7" s="4">
        <v>92</v>
      </c>
      <c r="D7" s="4">
        <v>96</v>
      </c>
      <c r="E7" s="4">
        <v>87</v>
      </c>
      <c r="F7" s="4">
        <v>91</v>
      </c>
      <c r="G7" s="6">
        <f t="shared" si="0"/>
        <v>92.4</v>
      </c>
      <c r="O7" s="10"/>
      <c r="P7" s="4"/>
      <c r="Q7" s="4"/>
      <c r="R7" s="4"/>
      <c r="S7" s="4"/>
      <c r="T7" s="4"/>
      <c r="U7" s="6"/>
      <c r="V7" s="6"/>
    </row>
    <row r="8" spans="1:22" ht="16.5">
      <c r="A8" s="1" t="s">
        <v>4</v>
      </c>
      <c r="B8" s="4">
        <v>84</v>
      </c>
      <c r="C8" s="4">
        <v>91</v>
      </c>
      <c r="D8" s="4">
        <v>84</v>
      </c>
      <c r="E8" s="4">
        <v>81</v>
      </c>
      <c r="F8" s="4">
        <v>91</v>
      </c>
      <c r="G8" s="6">
        <f t="shared" si="0"/>
        <v>86.2</v>
      </c>
      <c r="O8" s="10"/>
      <c r="P8" s="4"/>
      <c r="Q8" s="4"/>
      <c r="R8" s="4"/>
      <c r="S8" s="4"/>
      <c r="T8" s="4"/>
      <c r="U8" s="6"/>
      <c r="V8" s="6"/>
    </row>
    <row r="9" spans="1:22" ht="16.5">
      <c r="A9" s="1" t="s">
        <v>5</v>
      </c>
      <c r="B9" s="4">
        <v>87</v>
      </c>
      <c r="C9" s="4">
        <v>92</v>
      </c>
      <c r="D9" s="4">
        <v>87</v>
      </c>
      <c r="E9" s="4"/>
      <c r="F9" s="4">
        <v>95</v>
      </c>
      <c r="G9" s="6">
        <f t="shared" si="0"/>
        <v>90.25</v>
      </c>
      <c r="O9" s="10"/>
      <c r="P9" s="4"/>
      <c r="Q9" s="4"/>
      <c r="R9" s="4"/>
      <c r="S9" s="4"/>
      <c r="T9" s="4"/>
      <c r="U9" s="6"/>
      <c r="V9" s="6"/>
    </row>
    <row r="10" spans="1:22" ht="16.5">
      <c r="A10" s="1" t="s">
        <v>6</v>
      </c>
      <c r="B10" s="4">
        <v>89</v>
      </c>
      <c r="C10" s="4">
        <v>97</v>
      </c>
      <c r="D10" s="4">
        <v>94</v>
      </c>
      <c r="E10" s="4">
        <v>93</v>
      </c>
      <c r="F10" s="4">
        <v>92</v>
      </c>
      <c r="G10" s="6">
        <f t="shared" si="0"/>
        <v>93</v>
      </c>
      <c r="P10" s="4"/>
      <c r="Q10" s="4"/>
      <c r="R10" s="4"/>
      <c r="S10" s="4"/>
      <c r="T10" s="4"/>
      <c r="U10" s="6"/>
      <c r="V10" s="6"/>
    </row>
    <row r="11" spans="1:22" ht="16.5">
      <c r="A11" s="1" t="s">
        <v>43</v>
      </c>
      <c r="B11" s="4"/>
      <c r="C11" s="4"/>
      <c r="D11" s="4"/>
      <c r="E11" s="4">
        <v>94</v>
      </c>
      <c r="F11" s="4"/>
      <c r="G11" s="6">
        <f t="shared" si="0"/>
        <v>94</v>
      </c>
      <c r="P11" s="4"/>
      <c r="Q11" s="4"/>
      <c r="R11" s="4"/>
      <c r="S11" s="4"/>
      <c r="T11" s="4"/>
      <c r="U11" s="6"/>
      <c r="V11" s="6"/>
    </row>
    <row r="12" spans="1:22" ht="16.5">
      <c r="A12" s="11" t="s">
        <v>7</v>
      </c>
      <c r="B12" s="12">
        <f>SUM(B6:B11)</f>
        <v>448</v>
      </c>
      <c r="C12" s="12">
        <f>SUM(C6:C11)</f>
        <v>465</v>
      </c>
      <c r="D12" s="12">
        <f>SUM(D6:D11)</f>
        <v>452</v>
      </c>
      <c r="E12" s="12">
        <f>SUM(E6:E11)</f>
        <v>450</v>
      </c>
      <c r="F12" s="12">
        <f>SUM(F6:F11)</f>
        <v>460</v>
      </c>
      <c r="G12" s="13">
        <f t="shared" si="0"/>
        <v>455</v>
      </c>
      <c r="P12" s="4"/>
      <c r="Q12" s="4"/>
      <c r="R12" s="4"/>
      <c r="S12" s="4"/>
      <c r="T12" s="4"/>
      <c r="U12" s="6"/>
      <c r="V12" s="6"/>
    </row>
    <row r="13" spans="1:22" ht="16.5">
      <c r="A13" s="11" t="s">
        <v>8</v>
      </c>
      <c r="B13" s="12">
        <f>IF(B12=0,0,B12+$P30)</f>
        <v>451</v>
      </c>
      <c r="C13" s="12">
        <f>IF(C12=0,0,C12+$P30)</f>
        <v>468</v>
      </c>
      <c r="D13" s="12">
        <f>IF(D12=0,0,D12+$P30)</f>
        <v>455</v>
      </c>
      <c r="E13" s="12">
        <f>IF(E12=0,0,E12+$P30)</f>
        <v>453</v>
      </c>
      <c r="F13" s="12">
        <f>IF(F12=0,0,F12+$P30)</f>
        <v>463</v>
      </c>
      <c r="G13" s="13">
        <f t="shared" si="0"/>
        <v>458</v>
      </c>
      <c r="O13" s="2"/>
      <c r="P13" s="4"/>
      <c r="Q13" s="4"/>
      <c r="R13" s="4"/>
      <c r="S13" s="4"/>
      <c r="T13" s="4"/>
      <c r="U13" s="13"/>
      <c r="V13" s="6"/>
    </row>
    <row r="14" spans="1:22" ht="16.5">
      <c r="A14" s="2"/>
      <c r="B14" s="12"/>
      <c r="C14" s="12"/>
      <c r="D14" s="12"/>
      <c r="E14" s="11" t="s">
        <v>8</v>
      </c>
      <c r="F14" s="14">
        <f>SUM(B13:F13)</f>
        <v>2290</v>
      </c>
      <c r="P14" s="15"/>
      <c r="Q14" s="4"/>
      <c r="R14" s="4"/>
      <c r="S14" s="2"/>
      <c r="T14" s="14"/>
      <c r="V14" s="16"/>
    </row>
    <row r="15" spans="1:16" ht="16.5">
      <c r="A15" s="7" t="s">
        <v>9</v>
      </c>
      <c r="B15" s="17"/>
      <c r="C15" s="17"/>
      <c r="D15" s="17"/>
      <c r="E15" s="17"/>
      <c r="F15" s="4"/>
      <c r="G15" s="6" t="s">
        <v>10</v>
      </c>
      <c r="P15" s="15" t="s">
        <v>44</v>
      </c>
    </row>
    <row r="16" spans="1:16" ht="16.5">
      <c r="A16" s="1" t="s">
        <v>11</v>
      </c>
      <c r="B16" s="4">
        <v>95</v>
      </c>
      <c r="C16" s="4">
        <v>96</v>
      </c>
      <c r="D16" s="4">
        <v>92</v>
      </c>
      <c r="E16" s="4">
        <v>90</v>
      </c>
      <c r="F16" s="4">
        <v>95</v>
      </c>
      <c r="G16" s="6">
        <f aca="true" t="shared" si="1" ref="G16:G22">AVERAGE(B16:F16)</f>
        <v>93.6</v>
      </c>
      <c r="P16" s="1" t="s">
        <v>45</v>
      </c>
    </row>
    <row r="17" spans="1:7" ht="16.5">
      <c r="A17" s="1" t="s">
        <v>12</v>
      </c>
      <c r="B17" s="4">
        <v>93</v>
      </c>
      <c r="C17" s="4">
        <v>95</v>
      </c>
      <c r="D17" s="4">
        <v>93</v>
      </c>
      <c r="E17" s="4">
        <v>94</v>
      </c>
      <c r="F17" s="4">
        <v>88</v>
      </c>
      <c r="G17" s="6">
        <f t="shared" si="1"/>
        <v>92.6</v>
      </c>
    </row>
    <row r="18" spans="1:15" ht="16.5">
      <c r="A18" s="1" t="s">
        <v>13</v>
      </c>
      <c r="B18" s="4">
        <v>95</v>
      </c>
      <c r="C18" s="4">
        <v>94</v>
      </c>
      <c r="D18" s="4">
        <v>93</v>
      </c>
      <c r="E18" s="4">
        <v>91</v>
      </c>
      <c r="F18" s="4">
        <v>94</v>
      </c>
      <c r="G18" s="6">
        <f t="shared" si="1"/>
        <v>93.4</v>
      </c>
      <c r="O18" s="4"/>
    </row>
    <row r="19" spans="1:15" ht="16.5">
      <c r="A19" s="1" t="s">
        <v>14</v>
      </c>
      <c r="B19" s="4">
        <v>87</v>
      </c>
      <c r="C19" s="4">
        <v>94</v>
      </c>
      <c r="D19" s="4">
        <v>97</v>
      </c>
      <c r="E19" s="4">
        <v>91</v>
      </c>
      <c r="F19" s="4">
        <v>92</v>
      </c>
      <c r="G19" s="6">
        <f t="shared" si="1"/>
        <v>92.2</v>
      </c>
      <c r="O19" s="18"/>
    </row>
    <row r="20" spans="1:15" ht="16.5">
      <c r="A20" s="1" t="s">
        <v>15</v>
      </c>
      <c r="B20" s="4">
        <v>94</v>
      </c>
      <c r="C20" s="4">
        <v>92</v>
      </c>
      <c r="D20" s="4">
        <v>96</v>
      </c>
      <c r="E20" s="4">
        <v>97</v>
      </c>
      <c r="F20" s="4">
        <v>95</v>
      </c>
      <c r="G20" s="6">
        <f t="shared" si="1"/>
        <v>94.8</v>
      </c>
      <c r="O20" s="19"/>
    </row>
    <row r="21" spans="1:15" ht="16.5">
      <c r="A21" s="11" t="s">
        <v>7</v>
      </c>
      <c r="B21" s="12">
        <f>SUM(B16:B20)</f>
        <v>464</v>
      </c>
      <c r="C21" s="12">
        <f>SUM(C16:C20)</f>
        <v>471</v>
      </c>
      <c r="D21" s="12">
        <f>SUM(D16:D20)</f>
        <v>471</v>
      </c>
      <c r="E21" s="12">
        <f>SUM(E16:E20)</f>
        <v>463</v>
      </c>
      <c r="F21" s="12">
        <f>SUM(F16:F20)</f>
        <v>464</v>
      </c>
      <c r="G21" s="13">
        <f t="shared" si="1"/>
        <v>466.6</v>
      </c>
      <c r="O21" s="19"/>
    </row>
    <row r="22" spans="1:15" ht="16.5">
      <c r="A22" s="11" t="s">
        <v>8</v>
      </c>
      <c r="B22" s="12">
        <f>IF(B21=0,0,B21+$P31)</f>
        <v>464</v>
      </c>
      <c r="C22" s="12">
        <f>IF(C21=0,0,C21+$P31)</f>
        <v>471</v>
      </c>
      <c r="D22" s="12">
        <f>IF(D21=0,0,D21+$P31)</f>
        <v>471</v>
      </c>
      <c r="E22" s="12">
        <f>IF(E21=0,0,E21+$P31)</f>
        <v>463</v>
      </c>
      <c r="F22" s="12">
        <f>IF(F21=0,0,F21+$P31)</f>
        <v>464</v>
      </c>
      <c r="G22" s="13">
        <f t="shared" si="1"/>
        <v>466.6</v>
      </c>
      <c r="O22" s="19"/>
    </row>
    <row r="23" spans="1:15" ht="16.5">
      <c r="A23" s="2"/>
      <c r="B23" s="12"/>
      <c r="C23" s="12"/>
      <c r="D23" s="12"/>
      <c r="E23" s="11" t="s">
        <v>8</v>
      </c>
      <c r="F23" s="14">
        <f>SUM(B22:F22)</f>
        <v>2333</v>
      </c>
      <c r="O23" s="19"/>
    </row>
    <row r="24" spans="1:16" ht="16.5">
      <c r="A24" s="7" t="s">
        <v>16</v>
      </c>
      <c r="B24" s="4"/>
      <c r="C24" s="4"/>
      <c r="D24" s="4"/>
      <c r="E24" s="17"/>
      <c r="F24" s="17"/>
      <c r="G24" s="6" t="s">
        <v>17</v>
      </c>
      <c r="O24" s="19"/>
      <c r="P24" s="1" t="s">
        <v>18</v>
      </c>
    </row>
    <row r="25" spans="1:16" ht="16.5">
      <c r="A25" s="1" t="s">
        <v>19</v>
      </c>
      <c r="B25" s="4">
        <v>94</v>
      </c>
      <c r="C25" s="4">
        <v>96</v>
      </c>
      <c r="D25" s="4">
        <v>94</v>
      </c>
      <c r="E25" s="4">
        <v>93</v>
      </c>
      <c r="F25" s="4">
        <v>94</v>
      </c>
      <c r="G25" s="6">
        <f aca="true" t="shared" si="2" ref="G25:G31">AVERAGE(B25:F25)</f>
        <v>94.2</v>
      </c>
      <c r="O25" s="20"/>
      <c r="P25" s="4"/>
    </row>
    <row r="26" spans="1:16" ht="16.5">
      <c r="A26" s="1" t="s">
        <v>20</v>
      </c>
      <c r="B26" s="4">
        <v>94</v>
      </c>
      <c r="C26" s="4">
        <v>92</v>
      </c>
      <c r="D26" s="4">
        <v>97</v>
      </c>
      <c r="E26" s="4">
        <v>95</v>
      </c>
      <c r="F26" s="4">
        <v>93</v>
      </c>
      <c r="G26" s="6">
        <f t="shared" si="2"/>
        <v>94.2</v>
      </c>
      <c r="O26" s="20"/>
      <c r="P26" s="4"/>
    </row>
    <row r="27" spans="1:19" ht="16.5">
      <c r="A27" s="1" t="s">
        <v>21</v>
      </c>
      <c r="B27" s="4">
        <v>86</v>
      </c>
      <c r="C27" s="4">
        <v>87</v>
      </c>
      <c r="D27" s="4">
        <v>93</v>
      </c>
      <c r="E27" s="4">
        <v>92</v>
      </c>
      <c r="F27" s="4">
        <v>94</v>
      </c>
      <c r="G27" s="6">
        <f t="shared" si="2"/>
        <v>90.4</v>
      </c>
      <c r="O27" s="20"/>
      <c r="P27" s="60">
        <v>42343</v>
      </c>
      <c r="Q27" s="60"/>
      <c r="R27" s="60"/>
      <c r="S27" s="60"/>
    </row>
    <row r="28" spans="1:7" ht="16.5">
      <c r="A28" s="1" t="s">
        <v>22</v>
      </c>
      <c r="B28" s="4">
        <v>90</v>
      </c>
      <c r="C28" s="4">
        <v>82</v>
      </c>
      <c r="D28" s="4">
        <v>89</v>
      </c>
      <c r="E28" s="4">
        <v>94</v>
      </c>
      <c r="F28" s="4">
        <v>93</v>
      </c>
      <c r="G28" s="6">
        <f t="shared" si="2"/>
        <v>89.6</v>
      </c>
    </row>
    <row r="29" spans="1:16" ht="16.5">
      <c r="A29" s="1" t="s">
        <v>23</v>
      </c>
      <c r="B29" s="4">
        <v>93</v>
      </c>
      <c r="C29" s="4">
        <v>94</v>
      </c>
      <c r="D29" s="4">
        <v>93</v>
      </c>
      <c r="E29" s="4">
        <v>89</v>
      </c>
      <c r="F29" s="4">
        <v>89</v>
      </c>
      <c r="G29" s="6">
        <f t="shared" si="2"/>
        <v>91.6</v>
      </c>
      <c r="O29" s="21" t="s">
        <v>24</v>
      </c>
      <c r="P29" s="4"/>
    </row>
    <row r="30" spans="1:16" ht="16.5">
      <c r="A30" s="11" t="s">
        <v>7</v>
      </c>
      <c r="B30" s="12">
        <f>SUM(B25:B29)</f>
        <v>457</v>
      </c>
      <c r="C30" s="12">
        <f>SUM(C25:C29)</f>
        <v>451</v>
      </c>
      <c r="D30" s="12">
        <f>SUM(D25:D29)</f>
        <v>466</v>
      </c>
      <c r="E30" s="12">
        <f>SUM(E25:E29)</f>
        <v>463</v>
      </c>
      <c r="F30" s="12">
        <f>SUM(F25:F29)</f>
        <v>463</v>
      </c>
      <c r="G30" s="13">
        <f t="shared" si="2"/>
        <v>460</v>
      </c>
      <c r="O30" s="1" t="str">
        <f>A5</f>
        <v>Ellesmere C</v>
      </c>
      <c r="P30" s="4">
        <v>3</v>
      </c>
    </row>
    <row r="31" spans="1:16" ht="16.5">
      <c r="A31" s="11" t="s">
        <v>8</v>
      </c>
      <c r="B31" s="12">
        <f>IF(B30=0,D205,B30+$P32)</f>
        <v>464</v>
      </c>
      <c r="C31" s="12">
        <f>IF(C30=0,E205,C30+$P32)</f>
        <v>458</v>
      </c>
      <c r="D31" s="12">
        <f>IF(D30=0,F205,D30+$P32)</f>
        <v>473</v>
      </c>
      <c r="E31" s="12">
        <f>IF(E30=0,G205,E30+$P32)</f>
        <v>470</v>
      </c>
      <c r="F31" s="12">
        <f>IF(F30=0,H205,F30+$P32)</f>
        <v>470</v>
      </c>
      <c r="G31" s="13">
        <f t="shared" si="2"/>
        <v>467</v>
      </c>
      <c r="O31" s="1" t="str">
        <f>A15</f>
        <v>Gresham's C</v>
      </c>
      <c r="P31" s="4">
        <v>0</v>
      </c>
    </row>
    <row r="32" spans="1:16" ht="16.5">
      <c r="A32" s="2"/>
      <c r="B32" s="12"/>
      <c r="C32" s="12"/>
      <c r="D32" s="12"/>
      <c r="E32" s="11" t="s">
        <v>8</v>
      </c>
      <c r="F32" s="14">
        <f>SUM(B31:F31)</f>
        <v>2335</v>
      </c>
      <c r="O32" s="1" t="str">
        <f>A24</f>
        <v>Oakham A</v>
      </c>
      <c r="P32" s="4">
        <v>7</v>
      </c>
    </row>
    <row r="33" spans="1:16" ht="16.5">
      <c r="A33" s="7" t="s">
        <v>25</v>
      </c>
      <c r="B33" s="4"/>
      <c r="C33" s="4"/>
      <c r="D33" s="4"/>
      <c r="E33" s="4"/>
      <c r="F33" s="4"/>
      <c r="G33" s="6" t="s">
        <v>17</v>
      </c>
      <c r="O33" s="1" t="str">
        <f>A33</f>
        <v>Sedbergh A</v>
      </c>
      <c r="P33" s="4">
        <v>5</v>
      </c>
    </row>
    <row r="34" spans="1:16" ht="16.5">
      <c r="A34" s="1" t="s">
        <v>26</v>
      </c>
      <c r="B34" s="4">
        <v>86</v>
      </c>
      <c r="C34" s="4">
        <v>91</v>
      </c>
      <c r="D34" s="4">
        <v>92</v>
      </c>
      <c r="E34" s="4">
        <v>95</v>
      </c>
      <c r="F34" s="4">
        <v>92</v>
      </c>
      <c r="G34" s="6">
        <f aca="true" t="shared" si="3" ref="G34:G40">AVERAGE(B34:F34)</f>
        <v>91.2</v>
      </c>
      <c r="O34" s="1" t="str">
        <f>A42</f>
        <v>St Albans A</v>
      </c>
      <c r="P34" s="4">
        <v>14</v>
      </c>
    </row>
    <row r="35" spans="1:15" ht="16.5">
      <c r="A35" s="1" t="s">
        <v>27</v>
      </c>
      <c r="B35" s="4">
        <v>95</v>
      </c>
      <c r="C35" s="4">
        <v>93</v>
      </c>
      <c r="D35" s="4">
        <v>98</v>
      </c>
      <c r="E35" s="22">
        <v>95</v>
      </c>
      <c r="F35" s="4">
        <v>98</v>
      </c>
      <c r="G35" s="6">
        <f t="shared" si="3"/>
        <v>95.8</v>
      </c>
      <c r="O35" s="23" t="s">
        <v>28</v>
      </c>
    </row>
    <row r="36" spans="1:7" ht="16.5">
      <c r="A36" s="1" t="s">
        <v>29</v>
      </c>
      <c r="B36" s="4">
        <v>92</v>
      </c>
      <c r="C36" s="4">
        <v>91</v>
      </c>
      <c r="D36" s="4">
        <v>85</v>
      </c>
      <c r="E36" s="4">
        <v>91</v>
      </c>
      <c r="F36" s="4">
        <v>90</v>
      </c>
      <c r="G36" s="6">
        <f t="shared" si="3"/>
        <v>89.8</v>
      </c>
    </row>
    <row r="37" spans="1:7" ht="16.5">
      <c r="A37" s="1" t="s">
        <v>30</v>
      </c>
      <c r="B37" s="4">
        <v>95</v>
      </c>
      <c r="C37" s="4">
        <v>96</v>
      </c>
      <c r="D37" s="4">
        <v>96</v>
      </c>
      <c r="E37" s="4">
        <v>97</v>
      </c>
      <c r="F37" s="4">
        <v>96</v>
      </c>
      <c r="G37" s="6">
        <f t="shared" si="3"/>
        <v>96</v>
      </c>
    </row>
    <row r="38" spans="1:7" ht="16.5">
      <c r="A38" s="1" t="s">
        <v>31</v>
      </c>
      <c r="B38" s="4">
        <v>91</v>
      </c>
      <c r="C38" s="4">
        <v>90</v>
      </c>
      <c r="D38" s="4">
        <v>95</v>
      </c>
      <c r="E38" s="4">
        <v>92</v>
      </c>
      <c r="F38" s="4">
        <v>93</v>
      </c>
      <c r="G38" s="6">
        <f t="shared" si="3"/>
        <v>92.2</v>
      </c>
    </row>
    <row r="39" spans="1:7" ht="16.5">
      <c r="A39" s="11" t="s">
        <v>7</v>
      </c>
      <c r="B39" s="12">
        <f>SUM(B34:B38)</f>
        <v>459</v>
      </c>
      <c r="C39" s="12">
        <f>SUM(C34:C38)</f>
        <v>461</v>
      </c>
      <c r="D39" s="12">
        <f>SUM(D34:D38)</f>
        <v>466</v>
      </c>
      <c r="E39" s="12">
        <f>SUM(E34:E38)</f>
        <v>470</v>
      </c>
      <c r="F39" s="12">
        <f>SUM(F34:F38)</f>
        <v>469</v>
      </c>
      <c r="G39" s="13">
        <f t="shared" si="3"/>
        <v>465</v>
      </c>
    </row>
    <row r="40" spans="1:7" ht="16.5">
      <c r="A40" s="11" t="s">
        <v>8</v>
      </c>
      <c r="B40" s="12">
        <f>IF(B39=0,0,B39+$P33)</f>
        <v>464</v>
      </c>
      <c r="C40" s="12">
        <f>IF(C39=0,0,C39+$P33)</f>
        <v>466</v>
      </c>
      <c r="D40" s="12">
        <f>IF(D39=0,0,D39+$P33)</f>
        <v>471</v>
      </c>
      <c r="E40" s="12">
        <f>IF(E39=0,0,E39+$P33)</f>
        <v>475</v>
      </c>
      <c r="F40" s="12">
        <f>IF(F39=0,0,F39+$P33)</f>
        <v>474</v>
      </c>
      <c r="G40" s="13">
        <f t="shared" si="3"/>
        <v>470</v>
      </c>
    </row>
    <row r="41" spans="1:22" ht="16.5">
      <c r="A41" s="2"/>
      <c r="B41" s="12"/>
      <c r="C41" s="12"/>
      <c r="D41" s="12"/>
      <c r="E41" s="11" t="s">
        <v>8</v>
      </c>
      <c r="F41" s="14">
        <f>SUM(B40:F40)</f>
        <v>2350</v>
      </c>
      <c r="O41" s="7" t="s">
        <v>32</v>
      </c>
      <c r="U41" s="1" t="s">
        <v>7</v>
      </c>
      <c r="V41" s="1" t="s">
        <v>33</v>
      </c>
    </row>
    <row r="42" spans="1:22" ht="16.5">
      <c r="A42" s="7" t="s">
        <v>34</v>
      </c>
      <c r="B42" s="4"/>
      <c r="C42" s="4"/>
      <c r="D42" s="4"/>
      <c r="E42" s="4"/>
      <c r="F42" s="4"/>
      <c r="G42" s="6" t="s">
        <v>17</v>
      </c>
      <c r="I42" s="1" t="str">
        <f>$A5</f>
        <v>Ellesmere C</v>
      </c>
      <c r="J42" s="12">
        <f>B13</f>
        <v>451</v>
      </c>
      <c r="K42" s="12">
        <f>C13</f>
        <v>468</v>
      </c>
      <c r="L42" s="12">
        <f>D13</f>
        <v>455</v>
      </c>
      <c r="M42" s="12">
        <f>E13</f>
        <v>453</v>
      </c>
      <c r="N42" s="12">
        <f>F13</f>
        <v>463</v>
      </c>
      <c r="O42" s="1" t="str">
        <f>$A5</f>
        <v>Ellesmere C</v>
      </c>
      <c r="P42" s="24">
        <f>IF(B13=0,0,RANK(J42,J42:J59,1))</f>
        <v>2</v>
      </c>
      <c r="Q42" s="4">
        <f>IF(C13=0,0,RANK(K42,K42:K59,1))</f>
        <v>5</v>
      </c>
      <c r="R42" s="4">
        <f>IF(D13=0,0,RANK(L42,L42:L59,1))</f>
        <v>2</v>
      </c>
      <c r="S42" s="4">
        <f>IF(E13=0,0,RANK(M42,M42:M59,1))</f>
        <v>2</v>
      </c>
      <c r="T42" s="4">
        <f>IF(F13=0,0,RANK(N42,N42:N59,1))</f>
        <v>2</v>
      </c>
      <c r="U42" s="4">
        <f>(SUM(P42:T42))</f>
        <v>13</v>
      </c>
      <c r="V42" s="4">
        <f>RANK(U42,U$42:U$46)</f>
        <v>5</v>
      </c>
    </row>
    <row r="43" spans="1:22" ht="16.5">
      <c r="A43" s="1" t="s">
        <v>35</v>
      </c>
      <c r="B43" s="4">
        <v>87</v>
      </c>
      <c r="C43" s="4">
        <v>94</v>
      </c>
      <c r="D43" s="4">
        <v>89</v>
      </c>
      <c r="E43" s="4">
        <v>88</v>
      </c>
      <c r="F43" s="4">
        <v>96</v>
      </c>
      <c r="G43" s="6">
        <f aca="true" t="shared" si="4" ref="G43:G49">AVERAGE(B43:F43)</f>
        <v>90.8</v>
      </c>
      <c r="I43" s="1" t="str">
        <f>$A15</f>
        <v>Gresham's C</v>
      </c>
      <c r="J43" s="12">
        <f>B22</f>
        <v>464</v>
      </c>
      <c r="K43" s="12">
        <f>C22</f>
        <v>471</v>
      </c>
      <c r="L43" s="12">
        <f>D22</f>
        <v>471</v>
      </c>
      <c r="M43" s="12">
        <f>E22</f>
        <v>463</v>
      </c>
      <c r="N43" s="12">
        <f>F22</f>
        <v>464</v>
      </c>
      <c r="O43" s="1" t="str">
        <f>$A15</f>
        <v>Gresham's C</v>
      </c>
      <c r="P43" s="4">
        <f>IF(B22=0,0,RANK(J43,J42:J59,1))</f>
        <v>4</v>
      </c>
      <c r="Q43" s="4">
        <f>IF(C22=0,0,RANK(K43,K42:K59,1))</f>
        <v>6</v>
      </c>
      <c r="R43" s="4">
        <f>IF(D22=0,0,RANK(L43,L42:L59,1))</f>
        <v>4</v>
      </c>
      <c r="S43" s="4">
        <f>IF(E22=0,0,RANK(M43,M42:M59,1))</f>
        <v>3</v>
      </c>
      <c r="T43" s="4">
        <f>IF(F22=0,0,RANK(N43,N42:N59,1))</f>
        <v>3</v>
      </c>
      <c r="U43" s="4">
        <f>(SUM(P43:T43))</f>
        <v>20</v>
      </c>
      <c r="V43" s="4">
        <f>RANK(U43,U$42:U$46)</f>
        <v>3</v>
      </c>
    </row>
    <row r="44" spans="1:22" ht="16.5">
      <c r="A44" s="1" t="s">
        <v>36</v>
      </c>
      <c r="B44" s="4">
        <v>86</v>
      </c>
      <c r="C44" s="4">
        <v>88</v>
      </c>
      <c r="D44" s="4">
        <v>94</v>
      </c>
      <c r="E44" s="4">
        <v>95</v>
      </c>
      <c r="F44" s="4">
        <v>93</v>
      </c>
      <c r="G44" s="6">
        <f t="shared" si="4"/>
        <v>91.2</v>
      </c>
      <c r="I44" s="1" t="str">
        <f>$A24</f>
        <v>Oakham A</v>
      </c>
      <c r="J44" s="12">
        <f>B31</f>
        <v>464</v>
      </c>
      <c r="K44" s="12">
        <f>C31</f>
        <v>458</v>
      </c>
      <c r="L44" s="12">
        <f>D31</f>
        <v>473</v>
      </c>
      <c r="M44" s="12">
        <f>E31</f>
        <v>470</v>
      </c>
      <c r="N44" s="12">
        <f>F31</f>
        <v>470</v>
      </c>
      <c r="O44" s="1" t="str">
        <f>$A24</f>
        <v>Oakham A</v>
      </c>
      <c r="P44" s="4">
        <f>IF(B31=0,0,RANK(J44,J42:J59,1))</f>
        <v>4</v>
      </c>
      <c r="Q44" s="4">
        <f>IF(C31=0,0,RANK(K44,K42:K59,1))</f>
        <v>2</v>
      </c>
      <c r="R44" s="4">
        <f>IF(D31=0,0,RANK(L44,L42:L59,1))</f>
        <v>6</v>
      </c>
      <c r="S44" s="4">
        <f>IF(E31=0,0,RANK(M44,M42:M59,1))</f>
        <v>5</v>
      </c>
      <c r="T44" s="4">
        <f>IF(F31=0,0,RANK(N44,N42:N59,1))</f>
        <v>4</v>
      </c>
      <c r="U44" s="4">
        <f>(SUM(P44:T44))</f>
        <v>21</v>
      </c>
      <c r="V44" s="4">
        <f>RANK(U44,U$42:U$46)</f>
        <v>2</v>
      </c>
    </row>
    <row r="45" spans="1:22" ht="16.5">
      <c r="A45" s="1" t="s">
        <v>37</v>
      </c>
      <c r="B45" s="4">
        <v>91</v>
      </c>
      <c r="C45" s="4">
        <v>88</v>
      </c>
      <c r="D45" s="4">
        <v>90</v>
      </c>
      <c r="E45" s="4">
        <v>93</v>
      </c>
      <c r="F45" s="4">
        <v>93</v>
      </c>
      <c r="G45" s="6">
        <f t="shared" si="4"/>
        <v>91</v>
      </c>
      <c r="I45" s="1" t="str">
        <f>$A33</f>
        <v>Sedbergh A</v>
      </c>
      <c r="J45" s="12">
        <f>B40</f>
        <v>464</v>
      </c>
      <c r="K45" s="12">
        <f>C40</f>
        <v>466</v>
      </c>
      <c r="L45" s="12">
        <f>D40</f>
        <v>471</v>
      </c>
      <c r="M45" s="12">
        <f>E40</f>
        <v>475</v>
      </c>
      <c r="N45" s="12">
        <f>F40</f>
        <v>474</v>
      </c>
      <c r="O45" s="1" t="str">
        <f>$A33</f>
        <v>Sedbergh A</v>
      </c>
      <c r="P45" s="4">
        <f>IF(B40=0,0,RANK(J45,J42:J59,1))</f>
        <v>4</v>
      </c>
      <c r="Q45" s="4">
        <f>IF(C40=0,0,RANK(K45,K42:K59,1))</f>
        <v>4</v>
      </c>
      <c r="R45" s="4">
        <f>IF(D40=0,0,RANK(L45,L42:L59,1))</f>
        <v>4</v>
      </c>
      <c r="S45" s="4">
        <f>IF(E40=0,0,RANK(M45,M42:M59,1))</f>
        <v>6</v>
      </c>
      <c r="T45" s="4">
        <f>IF(F40=0,0,RANK(N45,N42:N59,1))</f>
        <v>5</v>
      </c>
      <c r="U45" s="4">
        <f>(SUM(P45:T45))</f>
        <v>23</v>
      </c>
      <c r="V45" s="4">
        <f>RANK(U45,U$42:U$46)</f>
        <v>1</v>
      </c>
    </row>
    <row r="46" spans="1:22" ht="16.5">
      <c r="A46" s="1" t="s">
        <v>38</v>
      </c>
      <c r="B46" s="4">
        <v>95</v>
      </c>
      <c r="C46" s="4">
        <v>87</v>
      </c>
      <c r="D46" s="4">
        <v>94</v>
      </c>
      <c r="E46" s="4">
        <v>86</v>
      </c>
      <c r="F46" s="4">
        <v>83</v>
      </c>
      <c r="G46" s="6">
        <f t="shared" si="4"/>
        <v>89</v>
      </c>
      <c r="I46" s="1" t="str">
        <f>$A42</f>
        <v>St Albans A</v>
      </c>
      <c r="J46" s="12">
        <f>B49</f>
        <v>462</v>
      </c>
      <c r="K46" s="12">
        <f>C49</f>
        <v>462</v>
      </c>
      <c r="L46" s="12">
        <f>D49</f>
        <v>464</v>
      </c>
      <c r="M46" s="12">
        <f>E49</f>
        <v>468</v>
      </c>
      <c r="N46" s="12">
        <f>F49</f>
        <v>476</v>
      </c>
      <c r="O46" s="1" t="str">
        <f>$A42</f>
        <v>St Albans A</v>
      </c>
      <c r="P46" s="4">
        <f>IF(B49=0,0,RANK(J46,J42:J59,1))</f>
        <v>3</v>
      </c>
      <c r="Q46" s="4">
        <f>IF(C49=0,0,RANK(K46,K42:K59,1))</f>
        <v>3</v>
      </c>
      <c r="R46" s="4">
        <f>IF(D49=0,0,RANK(L46,L42:L59,1))</f>
        <v>3</v>
      </c>
      <c r="S46" s="4">
        <f>IF(E49=0,0,RANK(M46,M42:M59,1))</f>
        <v>4</v>
      </c>
      <c r="T46" s="4">
        <f>IF(F49=0,0,RANK(N46,N42:N59,1))</f>
        <v>6</v>
      </c>
      <c r="U46" s="4">
        <f>(SUM(P46:T46))</f>
        <v>19</v>
      </c>
      <c r="V46" s="4">
        <f>RANK(U46,U$42:U$46)</f>
        <v>4</v>
      </c>
    </row>
    <row r="47" spans="1:7" ht="16.5">
      <c r="A47" s="1" t="s">
        <v>39</v>
      </c>
      <c r="B47" s="4">
        <v>89</v>
      </c>
      <c r="C47" s="4">
        <v>91</v>
      </c>
      <c r="D47" s="4">
        <v>83</v>
      </c>
      <c r="E47" s="4">
        <v>92</v>
      </c>
      <c r="F47" s="4">
        <v>97</v>
      </c>
      <c r="G47" s="6">
        <f t="shared" si="4"/>
        <v>90.4</v>
      </c>
    </row>
    <row r="48" spans="1:7" ht="16.5">
      <c r="A48" s="11" t="s">
        <v>7</v>
      </c>
      <c r="B48" s="12">
        <f>SUM(B43:B47)</f>
        <v>448</v>
      </c>
      <c r="C48" s="12">
        <f>SUM(C43:C47)</f>
        <v>448</v>
      </c>
      <c r="D48" s="12">
        <f>SUM(D43:D47)</f>
        <v>450</v>
      </c>
      <c r="E48" s="12">
        <f>SUM(E43:E47)</f>
        <v>454</v>
      </c>
      <c r="F48" s="12">
        <f>SUM(F43:F47)</f>
        <v>462</v>
      </c>
      <c r="G48" s="13">
        <f t="shared" si="4"/>
        <v>452.4</v>
      </c>
    </row>
    <row r="49" spans="1:22" s="27" customFormat="1" ht="16.5">
      <c r="A49" s="11" t="s">
        <v>8</v>
      </c>
      <c r="B49" s="12">
        <f>IF(B48=0,0,B48+$P34)</f>
        <v>462</v>
      </c>
      <c r="C49" s="12">
        <f>IF(C48=0,0,C48+$P34)</f>
        <v>462</v>
      </c>
      <c r="D49" s="12">
        <f>IF(D48=0,0,D48+$P34)</f>
        <v>464</v>
      </c>
      <c r="E49" s="12">
        <f>IF(E48=0,0,E48+$P34)</f>
        <v>468</v>
      </c>
      <c r="F49" s="12">
        <f>IF(F48=0,0,F48+$P34)</f>
        <v>476</v>
      </c>
      <c r="G49" s="13">
        <f t="shared" si="4"/>
        <v>466.4</v>
      </c>
      <c r="H49" s="1"/>
      <c r="I49" s="1"/>
      <c r="J49" s="4"/>
      <c r="K49" s="4"/>
      <c r="L49" s="4"/>
      <c r="M49" s="4"/>
      <c r="N49" s="4"/>
      <c r="O49" s="25"/>
      <c r="P49" s="26"/>
      <c r="Q49" s="26"/>
      <c r="R49" s="26"/>
      <c r="S49" s="26"/>
      <c r="T49" s="26"/>
      <c r="U49" s="4"/>
      <c r="V49" s="4"/>
    </row>
    <row r="50" spans="1:22" s="27" customFormat="1" ht="17.25">
      <c r="A50" s="2"/>
      <c r="B50" s="12"/>
      <c r="C50" s="12"/>
      <c r="D50" s="12"/>
      <c r="E50" s="11" t="s">
        <v>8</v>
      </c>
      <c r="F50" s="14">
        <f>SUM(B49:F49)</f>
        <v>2332</v>
      </c>
      <c r="G50" s="3"/>
      <c r="H50" s="1"/>
      <c r="I50" s="1"/>
      <c r="J50" s="28"/>
      <c r="K50" s="28"/>
      <c r="L50" s="28"/>
      <c r="M50" s="28"/>
      <c r="N50" s="28"/>
      <c r="O50" s="29"/>
      <c r="P50" s="4"/>
      <c r="Q50" s="4"/>
      <c r="R50" s="4"/>
      <c r="S50" s="4"/>
      <c r="T50" s="4"/>
      <c r="U50" s="30"/>
      <c r="V50" s="4"/>
    </row>
    <row r="51" spans="1:22" s="27" customFormat="1" ht="17.25">
      <c r="A51" s="7"/>
      <c r="B51" s="4"/>
      <c r="C51" s="4"/>
      <c r="D51" s="4"/>
      <c r="E51" s="4"/>
      <c r="F51" s="4"/>
      <c r="G51" s="6"/>
      <c r="H51" s="1"/>
      <c r="I51" s="1"/>
      <c r="J51" s="28"/>
      <c r="K51" s="28"/>
      <c r="L51" s="28"/>
      <c r="M51" s="28"/>
      <c r="N51" s="28"/>
      <c r="O51" s="29"/>
      <c r="P51" s="4"/>
      <c r="Q51" s="4"/>
      <c r="R51" s="4"/>
      <c r="S51" s="4"/>
      <c r="T51" s="4"/>
      <c r="U51" s="30"/>
      <c r="V51" s="4"/>
    </row>
    <row r="52" spans="1:22" s="27" customFormat="1" ht="17.25">
      <c r="A52" s="7"/>
      <c r="B52" s="4"/>
      <c r="C52" s="4"/>
      <c r="D52" s="4"/>
      <c r="E52" s="4"/>
      <c r="F52" s="4"/>
      <c r="G52" s="6"/>
      <c r="H52" s="1"/>
      <c r="I52" s="1"/>
      <c r="J52" s="28"/>
      <c r="K52" s="28"/>
      <c r="L52" s="28"/>
      <c r="M52" s="28"/>
      <c r="N52" s="28"/>
      <c r="O52" s="29"/>
      <c r="P52" s="4"/>
      <c r="Q52" s="4"/>
      <c r="R52" s="4"/>
      <c r="S52" s="4"/>
      <c r="T52" s="4"/>
      <c r="U52" s="30"/>
      <c r="V52" s="4"/>
    </row>
    <row r="53" spans="1:22" s="27" customFormat="1" ht="17.25">
      <c r="A53" s="7"/>
      <c r="B53" s="4"/>
      <c r="C53" s="4"/>
      <c r="D53" s="4"/>
      <c r="E53" s="4"/>
      <c r="F53" s="4"/>
      <c r="G53" s="6"/>
      <c r="H53" s="1"/>
      <c r="I53" s="1"/>
      <c r="J53" s="28"/>
      <c r="K53" s="28"/>
      <c r="L53" s="28"/>
      <c r="M53" s="28"/>
      <c r="N53" s="28"/>
      <c r="O53" s="29"/>
      <c r="P53" s="4"/>
      <c r="Q53" s="4"/>
      <c r="R53" s="4"/>
      <c r="S53" s="4"/>
      <c r="T53" s="4"/>
      <c r="U53" s="30"/>
      <c r="V53" s="4"/>
    </row>
    <row r="54" spans="1:22" s="27" customFormat="1" ht="17.25">
      <c r="A54" s="7"/>
      <c r="B54" s="4"/>
      <c r="C54" s="4"/>
      <c r="D54" s="4"/>
      <c r="E54" s="4"/>
      <c r="F54" s="4"/>
      <c r="G54" s="6"/>
      <c r="H54" s="1"/>
      <c r="I54" s="1"/>
      <c r="J54" s="28"/>
      <c r="K54" s="28"/>
      <c r="L54" s="28"/>
      <c r="M54" s="28"/>
      <c r="N54" s="28"/>
      <c r="O54" s="29"/>
      <c r="P54" s="4"/>
      <c r="Q54" s="4"/>
      <c r="R54" s="4"/>
      <c r="S54" s="4"/>
      <c r="T54" s="4"/>
      <c r="U54" s="30"/>
      <c r="V54" s="4"/>
    </row>
    <row r="55" spans="1:22" s="27" customFormat="1" ht="17.25">
      <c r="A55" s="7"/>
      <c r="B55" s="4"/>
      <c r="C55" s="4"/>
      <c r="D55" s="4"/>
      <c r="E55" s="4"/>
      <c r="F55" s="4"/>
      <c r="G55" s="6"/>
      <c r="H55" s="1"/>
      <c r="I55" s="1"/>
      <c r="J55" s="28"/>
      <c r="K55" s="28"/>
      <c r="L55" s="28"/>
      <c r="M55" s="28"/>
      <c r="N55" s="28"/>
      <c r="O55" s="29"/>
      <c r="P55" s="4"/>
      <c r="Q55" s="4"/>
      <c r="R55" s="4"/>
      <c r="S55" s="4"/>
      <c r="T55" s="4"/>
      <c r="U55" s="30"/>
      <c r="V55" s="4"/>
    </row>
    <row r="56" spans="1:22" s="27" customFormat="1" ht="17.25">
      <c r="A56" s="1"/>
      <c r="B56" s="4"/>
      <c r="C56" s="4"/>
      <c r="D56" s="4"/>
      <c r="E56" s="4"/>
      <c r="F56" s="4"/>
      <c r="G56" s="6"/>
      <c r="H56" s="1"/>
      <c r="I56" s="1"/>
      <c r="J56" s="28"/>
      <c r="K56" s="28"/>
      <c r="L56" s="28"/>
      <c r="M56" s="28"/>
      <c r="N56" s="28"/>
      <c r="O56" s="29"/>
      <c r="P56" s="4"/>
      <c r="Q56" s="4"/>
      <c r="R56" s="4"/>
      <c r="S56" s="4"/>
      <c r="T56" s="4"/>
      <c r="U56" s="30"/>
      <c r="V56" s="4"/>
    </row>
    <row r="57" spans="1:22" s="27" customFormat="1" ht="17.25">
      <c r="A57" s="1"/>
      <c r="B57" s="4"/>
      <c r="C57" s="4"/>
      <c r="D57" s="4"/>
      <c r="E57" s="4"/>
      <c r="F57" s="4"/>
      <c r="G57" s="6"/>
      <c r="H57" s="1"/>
      <c r="I57" s="1"/>
      <c r="J57" s="28"/>
      <c r="K57" s="28"/>
      <c r="L57" s="28"/>
      <c r="M57" s="28"/>
      <c r="N57" s="28"/>
      <c r="O57" s="29"/>
      <c r="P57" s="4"/>
      <c r="Q57" s="4"/>
      <c r="R57" s="4"/>
      <c r="S57" s="4"/>
      <c r="T57" s="4"/>
      <c r="U57" s="30"/>
      <c r="V57" s="4"/>
    </row>
    <row r="58" spans="1:22" s="27" customFormat="1" ht="18">
      <c r="A58" s="31"/>
      <c r="B58" s="32"/>
      <c r="C58" s="32"/>
      <c r="D58" s="32"/>
      <c r="E58" s="32"/>
      <c r="F58" s="32"/>
      <c r="G58" s="33"/>
      <c r="H58" s="31"/>
      <c r="I58" s="1"/>
      <c r="J58" s="4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</row>
    <row r="59" spans="1:22" s="58" customFormat="1" ht="18">
      <c r="A59" s="51">
        <f>IF(B61=0,0,RANK(J59,J42:J59,1))</f>
        <v>0</v>
      </c>
      <c r="B59" s="52"/>
      <c r="C59" s="52"/>
      <c r="D59" s="52"/>
      <c r="E59" s="52"/>
      <c r="F59" s="52"/>
      <c r="G59" s="53"/>
      <c r="H59" s="54"/>
      <c r="I59" s="55">
        <f>$A51</f>
        <v>0</v>
      </c>
      <c r="J59" s="56">
        <f>IF(SUM(B56:B60)=0,0,SUM(B56:B60)+$P35)</f>
        <v>0</v>
      </c>
      <c r="K59" s="56">
        <f>IF(SUM(C56:C60)=0,0,SUM(C56:C60)+$P35)</f>
        <v>0</v>
      </c>
      <c r="L59" s="56">
        <f>IF(SUM(D56:D60)=0,0,SUM(D56:D60)+$P35)</f>
        <v>0</v>
      </c>
      <c r="M59" s="56">
        <f>IF(SUM(E56:E60)=0,0,SUM(E56:E60)+$P35)</f>
        <v>0</v>
      </c>
      <c r="N59" s="56">
        <f>IF(SUM(F56:F60)=0,0,SUM(F56:F60)+$P35)</f>
        <v>0</v>
      </c>
      <c r="O59" s="55">
        <f>$A51</f>
        <v>0</v>
      </c>
      <c r="P59" s="57">
        <f>IF(B61=0,0,RANK(J59,J42:J59,1))</f>
        <v>0</v>
      </c>
      <c r="Q59" s="57">
        <f>IF(C61=0,0,RANK(K59,K42:K59,1))</f>
        <v>0</v>
      </c>
      <c r="R59" s="57">
        <f>IF(D61=0,0,RANK(L59,L42:L59,1))</f>
        <v>0</v>
      </c>
      <c r="S59" s="57">
        <f>IF(E61=0,0,RANK(M59,M42:M59,1))</f>
        <v>0</v>
      </c>
      <c r="T59" s="57">
        <f>IF(F61=0,0,RANK(N59,N42:N59,1))</f>
        <v>0</v>
      </c>
      <c r="U59" s="57">
        <f>(SUM(P59:T59))</f>
        <v>0</v>
      </c>
      <c r="V59" s="57"/>
    </row>
    <row r="60" spans="1:22" s="27" customFormat="1" ht="18.75">
      <c r="A60" s="59" t="str">
        <f>A1</f>
        <v>BSSRA Autumn League 2015  Section A - Division 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27" customFormat="1" ht="18">
      <c r="A61" s="11"/>
      <c r="B61" s="35"/>
      <c r="C61" s="35"/>
      <c r="D61" s="35"/>
      <c r="E61" s="35"/>
      <c r="F61" s="35"/>
      <c r="G61" s="33"/>
      <c r="H61" s="34"/>
      <c r="I61" s="34"/>
      <c r="J61" s="36"/>
      <c r="K61" s="36"/>
      <c r="L61" s="36"/>
      <c r="M61" s="36"/>
      <c r="N61" s="36"/>
      <c r="O61" s="34"/>
      <c r="P61" s="34"/>
      <c r="Q61" s="34"/>
      <c r="R61" s="34"/>
      <c r="S61" s="34"/>
      <c r="T61" s="34"/>
      <c r="U61" s="34"/>
      <c r="V61" s="34"/>
    </row>
    <row r="62" spans="6:14" s="27" customFormat="1" ht="15.75" thickBot="1">
      <c r="F62" s="37"/>
      <c r="J62" s="38"/>
      <c r="K62" s="38"/>
      <c r="L62" s="38"/>
      <c r="M62" s="38"/>
      <c r="N62" s="38"/>
    </row>
    <row r="63" spans="1:21" s="27" customFormat="1" ht="18.75" thickTop="1">
      <c r="A63" s="39" t="s">
        <v>40</v>
      </c>
      <c r="B63" s="40" t="s">
        <v>41</v>
      </c>
      <c r="C63" s="40"/>
      <c r="D63" s="40"/>
      <c r="E63" s="40"/>
      <c r="F63" s="41"/>
      <c r="G63" s="42" t="s">
        <v>1</v>
      </c>
      <c r="J63" s="38"/>
      <c r="K63" s="38"/>
      <c r="L63" s="38"/>
      <c r="M63" s="38"/>
      <c r="N63" s="38"/>
      <c r="O63" s="39" t="s">
        <v>42</v>
      </c>
      <c r="P63" s="40" t="s">
        <v>41</v>
      </c>
      <c r="Q63" s="40"/>
      <c r="R63" s="40"/>
      <c r="S63" s="40"/>
      <c r="T63" s="41"/>
      <c r="U63" s="42" t="s">
        <v>1</v>
      </c>
    </row>
    <row r="64" spans="1:21" s="27" customFormat="1" ht="16.5">
      <c r="A64" s="43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44"/>
      <c r="J64" s="38"/>
      <c r="K64" s="38"/>
      <c r="L64" s="38"/>
      <c r="M64" s="38"/>
      <c r="N64" s="38"/>
      <c r="O64" s="43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44"/>
    </row>
    <row r="65" spans="1:21" s="27" customFormat="1" ht="16.5">
      <c r="A65" s="49" t="s">
        <v>11</v>
      </c>
      <c r="B65" s="4">
        <v>95</v>
      </c>
      <c r="C65" s="4">
        <v>96</v>
      </c>
      <c r="D65" s="4">
        <v>92</v>
      </c>
      <c r="E65" s="4">
        <v>90</v>
      </c>
      <c r="F65" s="4">
        <v>95</v>
      </c>
      <c r="G65" s="45">
        <f aca="true" t="shared" si="5" ref="G65:G90">AVERAGE(B65:F65)</f>
        <v>93.6</v>
      </c>
      <c r="J65" s="38"/>
      <c r="K65" s="38"/>
      <c r="L65" s="38"/>
      <c r="M65" s="38"/>
      <c r="N65" s="38"/>
      <c r="O65" s="49" t="s">
        <v>30</v>
      </c>
      <c r="P65" s="4">
        <v>95</v>
      </c>
      <c r="Q65" s="4">
        <v>96</v>
      </c>
      <c r="R65" s="4">
        <v>96</v>
      </c>
      <c r="S65" s="4">
        <v>97</v>
      </c>
      <c r="T65" s="4">
        <v>96</v>
      </c>
      <c r="U65" s="45">
        <f aca="true" t="shared" si="6" ref="U65:U90">AVERAGE(P65:T65)</f>
        <v>96</v>
      </c>
    </row>
    <row r="66" spans="1:21" s="27" customFormat="1" ht="16.5">
      <c r="A66" s="49" t="s">
        <v>5</v>
      </c>
      <c r="B66" s="4">
        <v>87</v>
      </c>
      <c r="C66" s="4">
        <v>92</v>
      </c>
      <c r="D66" s="4">
        <v>87</v>
      </c>
      <c r="E66" s="4"/>
      <c r="F66" s="4">
        <v>95</v>
      </c>
      <c r="G66" s="45">
        <f t="shared" si="5"/>
        <v>90.25</v>
      </c>
      <c r="J66" s="38"/>
      <c r="K66" s="38"/>
      <c r="L66" s="38"/>
      <c r="M66" s="38"/>
      <c r="N66" s="38"/>
      <c r="O66" s="49" t="s">
        <v>27</v>
      </c>
      <c r="P66" s="4">
        <v>95</v>
      </c>
      <c r="Q66" s="4">
        <v>93</v>
      </c>
      <c r="R66" s="4">
        <v>98</v>
      </c>
      <c r="S66" s="22">
        <v>95</v>
      </c>
      <c r="T66" s="4">
        <v>98</v>
      </c>
      <c r="U66" s="45">
        <f t="shared" si="6"/>
        <v>95.8</v>
      </c>
    </row>
    <row r="67" spans="1:21" s="27" customFormat="1" ht="16.5">
      <c r="A67" s="49" t="s">
        <v>26</v>
      </c>
      <c r="B67" s="4">
        <v>86</v>
      </c>
      <c r="C67" s="4">
        <v>91</v>
      </c>
      <c r="D67" s="4">
        <v>92</v>
      </c>
      <c r="E67" s="4">
        <v>95</v>
      </c>
      <c r="F67" s="4">
        <v>92</v>
      </c>
      <c r="G67" s="45">
        <f t="shared" si="5"/>
        <v>91.2</v>
      </c>
      <c r="J67" s="38"/>
      <c r="K67" s="38"/>
      <c r="L67" s="38"/>
      <c r="M67" s="38"/>
      <c r="N67" s="38"/>
      <c r="O67" s="49" t="s">
        <v>15</v>
      </c>
      <c r="P67" s="4">
        <v>94</v>
      </c>
      <c r="Q67" s="4">
        <v>92</v>
      </c>
      <c r="R67" s="4">
        <v>96</v>
      </c>
      <c r="S67" s="4">
        <v>97</v>
      </c>
      <c r="T67" s="4">
        <v>95</v>
      </c>
      <c r="U67" s="45">
        <f t="shared" si="6"/>
        <v>94.8</v>
      </c>
    </row>
    <row r="68" spans="1:21" s="27" customFormat="1" ht="16.5">
      <c r="A68" s="49" t="s">
        <v>20</v>
      </c>
      <c r="B68" s="4">
        <v>94</v>
      </c>
      <c r="C68" s="4">
        <v>92</v>
      </c>
      <c r="D68" s="4">
        <v>97</v>
      </c>
      <c r="E68" s="4">
        <v>95</v>
      </c>
      <c r="F68" s="4">
        <v>93</v>
      </c>
      <c r="G68" s="45">
        <f t="shared" si="5"/>
        <v>94.2</v>
      </c>
      <c r="J68" s="38"/>
      <c r="K68" s="38"/>
      <c r="L68" s="38"/>
      <c r="M68" s="38"/>
      <c r="N68" s="38"/>
      <c r="O68" s="49" t="s">
        <v>19</v>
      </c>
      <c r="P68" s="4">
        <v>94</v>
      </c>
      <c r="Q68" s="4">
        <v>96</v>
      </c>
      <c r="R68" s="4">
        <v>94</v>
      </c>
      <c r="S68" s="4">
        <v>93</v>
      </c>
      <c r="T68" s="4">
        <v>94</v>
      </c>
      <c r="U68" s="45">
        <f t="shared" si="6"/>
        <v>94.2</v>
      </c>
    </row>
    <row r="69" spans="1:21" s="27" customFormat="1" ht="16.5">
      <c r="A69" s="49" t="s">
        <v>38</v>
      </c>
      <c r="B69" s="4">
        <v>95</v>
      </c>
      <c r="C69" s="4">
        <v>87</v>
      </c>
      <c r="D69" s="4">
        <v>94</v>
      </c>
      <c r="E69" s="4">
        <v>86</v>
      </c>
      <c r="F69" s="4">
        <v>83</v>
      </c>
      <c r="G69" s="45">
        <f t="shared" si="5"/>
        <v>89</v>
      </c>
      <c r="J69" s="38"/>
      <c r="K69" s="38"/>
      <c r="L69" s="38"/>
      <c r="M69" s="38"/>
      <c r="N69" s="38"/>
      <c r="O69" s="49" t="s">
        <v>20</v>
      </c>
      <c r="P69" s="4">
        <v>94</v>
      </c>
      <c r="Q69" s="4">
        <v>92</v>
      </c>
      <c r="R69" s="4">
        <v>97</v>
      </c>
      <c r="S69" s="4">
        <v>95</v>
      </c>
      <c r="T69" s="4">
        <v>93</v>
      </c>
      <c r="U69" s="45">
        <f t="shared" si="6"/>
        <v>94.2</v>
      </c>
    </row>
    <row r="70" spans="1:21" s="27" customFormat="1" ht="16.5">
      <c r="A70" s="49" t="s">
        <v>2</v>
      </c>
      <c r="B70" s="4">
        <v>92</v>
      </c>
      <c r="C70" s="4">
        <v>93</v>
      </c>
      <c r="D70" s="4">
        <v>91</v>
      </c>
      <c r="E70" s="4">
        <v>95</v>
      </c>
      <c r="F70" s="4">
        <v>91</v>
      </c>
      <c r="G70" s="45">
        <f t="shared" si="5"/>
        <v>92.4</v>
      </c>
      <c r="J70" s="38"/>
      <c r="K70" s="38"/>
      <c r="L70" s="38"/>
      <c r="M70" s="38"/>
      <c r="N70" s="38"/>
      <c r="O70" s="49" t="s">
        <v>43</v>
      </c>
      <c r="P70" s="4"/>
      <c r="Q70" s="4"/>
      <c r="R70" s="4"/>
      <c r="S70" s="4">
        <v>94</v>
      </c>
      <c r="T70" s="4"/>
      <c r="U70" s="45">
        <f t="shared" si="6"/>
        <v>94</v>
      </c>
    </row>
    <row r="71" spans="1:21" s="27" customFormat="1" ht="16.5">
      <c r="A71" s="49" t="s">
        <v>3</v>
      </c>
      <c r="B71" s="4">
        <v>96</v>
      </c>
      <c r="C71" s="4">
        <v>92</v>
      </c>
      <c r="D71" s="4">
        <v>96</v>
      </c>
      <c r="E71" s="4">
        <v>87</v>
      </c>
      <c r="F71" s="4">
        <v>91</v>
      </c>
      <c r="G71" s="45">
        <f t="shared" si="5"/>
        <v>92.4</v>
      </c>
      <c r="J71" s="38"/>
      <c r="K71" s="38"/>
      <c r="L71" s="38"/>
      <c r="M71" s="38"/>
      <c r="N71" s="38"/>
      <c r="O71" s="49" t="s">
        <v>11</v>
      </c>
      <c r="P71" s="4">
        <v>95</v>
      </c>
      <c r="Q71" s="4">
        <v>96</v>
      </c>
      <c r="R71" s="4">
        <v>92</v>
      </c>
      <c r="S71" s="4">
        <v>90</v>
      </c>
      <c r="T71" s="4">
        <v>95</v>
      </c>
      <c r="U71" s="45">
        <f t="shared" si="6"/>
        <v>93.6</v>
      </c>
    </row>
    <row r="72" spans="1:21" s="27" customFormat="1" ht="16.5">
      <c r="A72" s="49" t="s">
        <v>21</v>
      </c>
      <c r="B72" s="4">
        <v>86</v>
      </c>
      <c r="C72" s="4">
        <v>87</v>
      </c>
      <c r="D72" s="4">
        <v>93</v>
      </c>
      <c r="E72" s="4">
        <v>92</v>
      </c>
      <c r="F72" s="4">
        <v>94</v>
      </c>
      <c r="G72" s="45">
        <f t="shared" si="5"/>
        <v>90.4</v>
      </c>
      <c r="J72" s="38"/>
      <c r="K72" s="38"/>
      <c r="L72" s="38"/>
      <c r="M72" s="38"/>
      <c r="N72" s="38"/>
      <c r="O72" s="49" t="s">
        <v>13</v>
      </c>
      <c r="P72" s="4">
        <v>95</v>
      </c>
      <c r="Q72" s="4">
        <v>94</v>
      </c>
      <c r="R72" s="4">
        <v>93</v>
      </c>
      <c r="S72" s="4">
        <v>91</v>
      </c>
      <c r="T72" s="4">
        <v>94</v>
      </c>
      <c r="U72" s="45">
        <f t="shared" si="6"/>
        <v>93.4</v>
      </c>
    </row>
    <row r="73" spans="1:21" s="27" customFormat="1" ht="16.5">
      <c r="A73" s="49" t="s">
        <v>27</v>
      </c>
      <c r="B73" s="4">
        <v>95</v>
      </c>
      <c r="C73" s="4">
        <v>93</v>
      </c>
      <c r="D73" s="4">
        <v>98</v>
      </c>
      <c r="E73" s="22">
        <v>95</v>
      </c>
      <c r="F73" s="4">
        <v>98</v>
      </c>
      <c r="G73" s="45">
        <f t="shared" si="5"/>
        <v>95.8</v>
      </c>
      <c r="J73" s="38"/>
      <c r="K73" s="38"/>
      <c r="L73" s="38"/>
      <c r="M73" s="38"/>
      <c r="N73" s="38"/>
      <c r="O73" s="49" t="s">
        <v>6</v>
      </c>
      <c r="P73" s="4">
        <v>89</v>
      </c>
      <c r="Q73" s="4">
        <v>97</v>
      </c>
      <c r="R73" s="4">
        <v>94</v>
      </c>
      <c r="S73" s="4">
        <v>93</v>
      </c>
      <c r="T73" s="4">
        <v>92</v>
      </c>
      <c r="U73" s="45">
        <f t="shared" si="6"/>
        <v>93</v>
      </c>
    </row>
    <row r="74" spans="1:21" s="27" customFormat="1" ht="16.5">
      <c r="A74" s="49" t="s">
        <v>36</v>
      </c>
      <c r="B74" s="4">
        <v>86</v>
      </c>
      <c r="C74" s="4">
        <v>88</v>
      </c>
      <c r="D74" s="4">
        <v>94</v>
      </c>
      <c r="E74" s="4">
        <v>95</v>
      </c>
      <c r="F74" s="4">
        <v>93</v>
      </c>
      <c r="G74" s="45">
        <f t="shared" si="5"/>
        <v>91.2</v>
      </c>
      <c r="J74" s="38"/>
      <c r="K74" s="38"/>
      <c r="L74" s="38"/>
      <c r="M74" s="38"/>
      <c r="N74" s="38"/>
      <c r="O74" s="49" t="s">
        <v>12</v>
      </c>
      <c r="P74" s="4">
        <v>93</v>
      </c>
      <c r="Q74" s="4">
        <v>95</v>
      </c>
      <c r="R74" s="4">
        <v>93</v>
      </c>
      <c r="S74" s="4">
        <v>94</v>
      </c>
      <c r="T74" s="4">
        <v>88</v>
      </c>
      <c r="U74" s="45">
        <f t="shared" si="6"/>
        <v>92.6</v>
      </c>
    </row>
    <row r="75" spans="1:21" ht="16.5">
      <c r="A75" s="49" t="s">
        <v>12</v>
      </c>
      <c r="B75" s="4">
        <v>93</v>
      </c>
      <c r="C75" s="4">
        <v>95</v>
      </c>
      <c r="D75" s="4">
        <v>93</v>
      </c>
      <c r="E75" s="4">
        <v>94</v>
      </c>
      <c r="F75" s="4">
        <v>88</v>
      </c>
      <c r="G75" s="45">
        <f t="shared" si="5"/>
        <v>92.6</v>
      </c>
      <c r="H75" s="27"/>
      <c r="I75" s="27"/>
      <c r="J75" s="38"/>
      <c r="K75" s="38"/>
      <c r="L75" s="38"/>
      <c r="M75" s="38"/>
      <c r="N75" s="38"/>
      <c r="O75" s="49" t="s">
        <v>2</v>
      </c>
      <c r="P75" s="4">
        <v>92</v>
      </c>
      <c r="Q75" s="4">
        <v>93</v>
      </c>
      <c r="R75" s="4">
        <v>91</v>
      </c>
      <c r="S75" s="4">
        <v>95</v>
      </c>
      <c r="T75" s="4">
        <v>91</v>
      </c>
      <c r="U75" s="45">
        <f t="shared" si="6"/>
        <v>92.4</v>
      </c>
    </row>
    <row r="76" spans="1:21" ht="16.5">
      <c r="A76" s="49" t="s">
        <v>37</v>
      </c>
      <c r="B76" s="4">
        <v>91</v>
      </c>
      <c r="C76" s="4">
        <v>88</v>
      </c>
      <c r="D76" s="4">
        <v>90</v>
      </c>
      <c r="E76" s="4">
        <v>93</v>
      </c>
      <c r="F76" s="4">
        <v>93</v>
      </c>
      <c r="G76" s="45">
        <f t="shared" si="5"/>
        <v>91</v>
      </c>
      <c r="H76" s="27"/>
      <c r="I76" s="27"/>
      <c r="J76" s="38"/>
      <c r="K76" s="38"/>
      <c r="L76" s="38"/>
      <c r="M76" s="38"/>
      <c r="N76" s="38"/>
      <c r="O76" s="49" t="s">
        <v>3</v>
      </c>
      <c r="P76" s="4">
        <v>96</v>
      </c>
      <c r="Q76" s="4">
        <v>92</v>
      </c>
      <c r="R76" s="4">
        <v>96</v>
      </c>
      <c r="S76" s="4">
        <v>87</v>
      </c>
      <c r="T76" s="4">
        <v>91</v>
      </c>
      <c r="U76" s="45">
        <f t="shared" si="6"/>
        <v>92.4</v>
      </c>
    </row>
    <row r="77" spans="1:21" ht="16.5">
      <c r="A77" s="49" t="s">
        <v>30</v>
      </c>
      <c r="B77" s="4">
        <v>95</v>
      </c>
      <c r="C77" s="4">
        <v>96</v>
      </c>
      <c r="D77" s="4">
        <v>96</v>
      </c>
      <c r="E77" s="4">
        <v>97</v>
      </c>
      <c r="F77" s="4">
        <v>96</v>
      </c>
      <c r="G77" s="45">
        <f t="shared" si="5"/>
        <v>96</v>
      </c>
      <c r="H77" s="27"/>
      <c r="I77" s="27"/>
      <c r="J77" s="38"/>
      <c r="K77" s="38"/>
      <c r="L77" s="38"/>
      <c r="M77" s="38"/>
      <c r="N77" s="38"/>
      <c r="O77" s="49" t="s">
        <v>14</v>
      </c>
      <c r="P77" s="4">
        <v>87</v>
      </c>
      <c r="Q77" s="4">
        <v>94</v>
      </c>
      <c r="R77" s="4">
        <v>97</v>
      </c>
      <c r="S77" s="4">
        <v>91</v>
      </c>
      <c r="T77" s="4">
        <v>92</v>
      </c>
      <c r="U77" s="45">
        <f t="shared" si="6"/>
        <v>92.2</v>
      </c>
    </row>
    <row r="78" spans="1:21" ht="16.5">
      <c r="A78" s="49" t="s">
        <v>4</v>
      </c>
      <c r="B78" s="4">
        <v>84</v>
      </c>
      <c r="C78" s="4">
        <v>91</v>
      </c>
      <c r="D78" s="4">
        <v>84</v>
      </c>
      <c r="E78" s="4">
        <v>81</v>
      </c>
      <c r="F78" s="4">
        <v>91</v>
      </c>
      <c r="G78" s="45">
        <f t="shared" si="5"/>
        <v>86.2</v>
      </c>
      <c r="H78" s="27"/>
      <c r="I78" s="27"/>
      <c r="J78" s="38"/>
      <c r="K78" s="38"/>
      <c r="L78" s="38"/>
      <c r="M78" s="38"/>
      <c r="N78" s="38"/>
      <c r="O78" s="49" t="s">
        <v>31</v>
      </c>
      <c r="P78" s="4">
        <v>91</v>
      </c>
      <c r="Q78" s="4">
        <v>90</v>
      </c>
      <c r="R78" s="4">
        <v>95</v>
      </c>
      <c r="S78" s="4">
        <v>92</v>
      </c>
      <c r="T78" s="4">
        <v>93</v>
      </c>
      <c r="U78" s="45">
        <f t="shared" si="6"/>
        <v>92.2</v>
      </c>
    </row>
    <row r="79" spans="1:21" ht="16.5">
      <c r="A79" s="49" t="s">
        <v>6</v>
      </c>
      <c r="B79" s="4">
        <v>89</v>
      </c>
      <c r="C79" s="4">
        <v>97</v>
      </c>
      <c r="D79" s="4">
        <v>94</v>
      </c>
      <c r="E79" s="4">
        <v>93</v>
      </c>
      <c r="F79" s="4">
        <v>92</v>
      </c>
      <c r="G79" s="45">
        <f t="shared" si="5"/>
        <v>93</v>
      </c>
      <c r="H79" s="27"/>
      <c r="I79" s="27"/>
      <c r="J79" s="38"/>
      <c r="K79" s="38"/>
      <c r="L79" s="38"/>
      <c r="M79" s="38"/>
      <c r="N79" s="38"/>
      <c r="O79" s="49" t="s">
        <v>23</v>
      </c>
      <c r="P79" s="4">
        <v>93</v>
      </c>
      <c r="Q79" s="4">
        <v>94</v>
      </c>
      <c r="R79" s="4">
        <v>93</v>
      </c>
      <c r="S79" s="4">
        <v>89</v>
      </c>
      <c r="T79" s="4">
        <v>89</v>
      </c>
      <c r="U79" s="45">
        <f t="shared" si="6"/>
        <v>91.6</v>
      </c>
    </row>
    <row r="80" spans="1:21" ht="16.5">
      <c r="A80" s="49" t="s">
        <v>31</v>
      </c>
      <c r="B80" s="4">
        <v>91</v>
      </c>
      <c r="C80" s="4">
        <v>90</v>
      </c>
      <c r="D80" s="4">
        <v>95</v>
      </c>
      <c r="E80" s="4">
        <v>92</v>
      </c>
      <c r="F80" s="4">
        <v>93</v>
      </c>
      <c r="G80" s="45">
        <f t="shared" si="5"/>
        <v>92.2</v>
      </c>
      <c r="H80" s="27"/>
      <c r="I80" s="27"/>
      <c r="J80" s="38"/>
      <c r="K80" s="38"/>
      <c r="L80" s="38"/>
      <c r="M80" s="38"/>
      <c r="N80" s="38"/>
      <c r="O80" s="49" t="s">
        <v>26</v>
      </c>
      <c r="P80" s="4">
        <v>86</v>
      </c>
      <c r="Q80" s="4">
        <v>91</v>
      </c>
      <c r="R80" s="4">
        <v>92</v>
      </c>
      <c r="S80" s="4">
        <v>95</v>
      </c>
      <c r="T80" s="4">
        <v>92</v>
      </c>
      <c r="U80" s="45">
        <f t="shared" si="6"/>
        <v>91.2</v>
      </c>
    </row>
    <row r="81" spans="1:21" ht="16.5">
      <c r="A81" s="49" t="s">
        <v>19</v>
      </c>
      <c r="B81" s="4">
        <v>94</v>
      </c>
      <c r="C81" s="4">
        <v>96</v>
      </c>
      <c r="D81" s="4">
        <v>94</v>
      </c>
      <c r="E81" s="4">
        <v>93</v>
      </c>
      <c r="F81" s="4">
        <v>94</v>
      </c>
      <c r="G81" s="45">
        <f t="shared" si="5"/>
        <v>94.2</v>
      </c>
      <c r="I81" s="27"/>
      <c r="J81" s="38"/>
      <c r="K81" s="38"/>
      <c r="L81" s="38"/>
      <c r="M81" s="38"/>
      <c r="N81" s="38"/>
      <c r="O81" s="49" t="s">
        <v>36</v>
      </c>
      <c r="P81" s="4">
        <v>86</v>
      </c>
      <c r="Q81" s="4">
        <v>88</v>
      </c>
      <c r="R81" s="4">
        <v>94</v>
      </c>
      <c r="S81" s="4">
        <v>95</v>
      </c>
      <c r="T81" s="4">
        <v>93</v>
      </c>
      <c r="U81" s="45">
        <f t="shared" si="6"/>
        <v>91.2</v>
      </c>
    </row>
    <row r="82" spans="1:21" ht="16.5">
      <c r="A82" s="49" t="s">
        <v>29</v>
      </c>
      <c r="B82" s="4">
        <v>92</v>
      </c>
      <c r="C82" s="4">
        <v>91</v>
      </c>
      <c r="D82" s="4">
        <v>85</v>
      </c>
      <c r="E82" s="4">
        <v>91</v>
      </c>
      <c r="F82" s="4">
        <v>90</v>
      </c>
      <c r="G82" s="45">
        <f t="shared" si="5"/>
        <v>89.8</v>
      </c>
      <c r="O82" s="49" t="s">
        <v>37</v>
      </c>
      <c r="P82" s="4">
        <v>91</v>
      </c>
      <c r="Q82" s="4">
        <v>88</v>
      </c>
      <c r="R82" s="4">
        <v>90</v>
      </c>
      <c r="S82" s="4">
        <v>93</v>
      </c>
      <c r="T82" s="4">
        <v>93</v>
      </c>
      <c r="U82" s="45">
        <f t="shared" si="6"/>
        <v>91</v>
      </c>
    </row>
    <row r="83" spans="1:21" ht="16.5">
      <c r="A83" s="49" t="s">
        <v>43</v>
      </c>
      <c r="B83" s="4"/>
      <c r="C83" s="4"/>
      <c r="D83" s="4"/>
      <c r="E83" s="4">
        <v>94</v>
      </c>
      <c r="F83" s="4"/>
      <c r="G83" s="45">
        <f t="shared" si="5"/>
        <v>94</v>
      </c>
      <c r="O83" s="49" t="s">
        <v>35</v>
      </c>
      <c r="P83" s="4">
        <v>87</v>
      </c>
      <c r="Q83" s="4">
        <v>94</v>
      </c>
      <c r="R83" s="4">
        <v>89</v>
      </c>
      <c r="S83" s="4">
        <v>88</v>
      </c>
      <c r="T83" s="4">
        <v>96</v>
      </c>
      <c r="U83" s="45">
        <f t="shared" si="6"/>
        <v>90.8</v>
      </c>
    </row>
    <row r="84" spans="1:21" ht="16.5">
      <c r="A84" s="49" t="s">
        <v>35</v>
      </c>
      <c r="B84" s="4">
        <v>87</v>
      </c>
      <c r="C84" s="4">
        <v>94</v>
      </c>
      <c r="D84" s="4">
        <v>89</v>
      </c>
      <c r="E84" s="4">
        <v>88</v>
      </c>
      <c r="F84" s="4">
        <v>96</v>
      </c>
      <c r="G84" s="45">
        <f t="shared" si="5"/>
        <v>90.8</v>
      </c>
      <c r="O84" s="49" t="s">
        <v>21</v>
      </c>
      <c r="P84" s="4">
        <v>86</v>
      </c>
      <c r="Q84" s="4">
        <v>87</v>
      </c>
      <c r="R84" s="4">
        <v>93</v>
      </c>
      <c r="S84" s="4">
        <v>92</v>
      </c>
      <c r="T84" s="4">
        <v>94</v>
      </c>
      <c r="U84" s="45">
        <f t="shared" si="6"/>
        <v>90.4</v>
      </c>
    </row>
    <row r="85" spans="1:21" ht="16.5">
      <c r="A85" s="49" t="s">
        <v>13</v>
      </c>
      <c r="B85" s="4">
        <v>95</v>
      </c>
      <c r="C85" s="4">
        <v>94</v>
      </c>
      <c r="D85" s="4">
        <v>93</v>
      </c>
      <c r="E85" s="4">
        <v>91</v>
      </c>
      <c r="F85" s="4">
        <v>94</v>
      </c>
      <c r="G85" s="45">
        <f t="shared" si="5"/>
        <v>93.4</v>
      </c>
      <c r="H85" s="46"/>
      <c r="O85" s="49" t="s">
        <v>39</v>
      </c>
      <c r="P85" s="4">
        <v>89</v>
      </c>
      <c r="Q85" s="4">
        <v>91</v>
      </c>
      <c r="R85" s="4">
        <v>83</v>
      </c>
      <c r="S85" s="4">
        <v>92</v>
      </c>
      <c r="T85" s="4">
        <v>97</v>
      </c>
      <c r="U85" s="45">
        <f t="shared" si="6"/>
        <v>90.4</v>
      </c>
    </row>
    <row r="86" spans="1:21" ht="16.5">
      <c r="A86" s="49" t="s">
        <v>14</v>
      </c>
      <c r="B86" s="4">
        <v>87</v>
      </c>
      <c r="C86" s="4">
        <v>94</v>
      </c>
      <c r="D86" s="4">
        <v>97</v>
      </c>
      <c r="E86" s="4">
        <v>91</v>
      </c>
      <c r="F86" s="4">
        <v>92</v>
      </c>
      <c r="G86" s="45">
        <f t="shared" si="5"/>
        <v>92.2</v>
      </c>
      <c r="O86" s="49" t="s">
        <v>5</v>
      </c>
      <c r="P86" s="4">
        <v>87</v>
      </c>
      <c r="Q86" s="4">
        <v>92</v>
      </c>
      <c r="R86" s="4">
        <v>87</v>
      </c>
      <c r="S86" s="4"/>
      <c r="T86" s="4">
        <v>95</v>
      </c>
      <c r="U86" s="45">
        <f t="shared" si="6"/>
        <v>90.25</v>
      </c>
    </row>
    <row r="87" spans="1:21" ht="16.5">
      <c r="A87" s="49" t="s">
        <v>22</v>
      </c>
      <c r="B87" s="4">
        <v>90</v>
      </c>
      <c r="C87" s="4">
        <v>82</v>
      </c>
      <c r="D87" s="4">
        <v>89</v>
      </c>
      <c r="E87" s="4">
        <v>94</v>
      </c>
      <c r="F87" s="4">
        <v>93</v>
      </c>
      <c r="G87" s="45">
        <f t="shared" si="5"/>
        <v>89.6</v>
      </c>
      <c r="O87" s="49" t="s">
        <v>29</v>
      </c>
      <c r="P87" s="4">
        <v>92</v>
      </c>
      <c r="Q87" s="4">
        <v>91</v>
      </c>
      <c r="R87" s="4">
        <v>85</v>
      </c>
      <c r="S87" s="4">
        <v>91</v>
      </c>
      <c r="T87" s="4">
        <v>90</v>
      </c>
      <c r="U87" s="45">
        <f t="shared" si="6"/>
        <v>89.8</v>
      </c>
    </row>
    <row r="88" spans="1:21" ht="16.5">
      <c r="A88" s="49" t="s">
        <v>15</v>
      </c>
      <c r="B88" s="4">
        <v>94</v>
      </c>
      <c r="C88" s="4">
        <v>92</v>
      </c>
      <c r="D88" s="4">
        <v>96</v>
      </c>
      <c r="E88" s="4">
        <v>97</v>
      </c>
      <c r="F88" s="4">
        <v>95</v>
      </c>
      <c r="G88" s="45">
        <f t="shared" si="5"/>
        <v>94.8</v>
      </c>
      <c r="O88" s="49" t="s">
        <v>22</v>
      </c>
      <c r="P88" s="4">
        <v>90</v>
      </c>
      <c r="Q88" s="4">
        <v>82</v>
      </c>
      <c r="R88" s="4">
        <v>89</v>
      </c>
      <c r="S88" s="4">
        <v>94</v>
      </c>
      <c r="T88" s="4">
        <v>93</v>
      </c>
      <c r="U88" s="45">
        <f t="shared" si="6"/>
        <v>89.6</v>
      </c>
    </row>
    <row r="89" spans="1:21" ht="16.5">
      <c r="A89" s="49" t="s">
        <v>23</v>
      </c>
      <c r="B89" s="4">
        <v>93</v>
      </c>
      <c r="C89" s="4">
        <v>94</v>
      </c>
      <c r="D89" s="4">
        <v>93</v>
      </c>
      <c r="E89" s="4">
        <v>89</v>
      </c>
      <c r="F89" s="4">
        <v>89</v>
      </c>
      <c r="G89" s="45">
        <f t="shared" si="5"/>
        <v>91.6</v>
      </c>
      <c r="O89" s="49" t="s">
        <v>38</v>
      </c>
      <c r="P89" s="4">
        <v>95</v>
      </c>
      <c r="Q89" s="4">
        <v>87</v>
      </c>
      <c r="R89" s="4">
        <v>94</v>
      </c>
      <c r="S89" s="4">
        <v>86</v>
      </c>
      <c r="T89" s="4">
        <v>83</v>
      </c>
      <c r="U89" s="45">
        <f t="shared" si="6"/>
        <v>89</v>
      </c>
    </row>
    <row r="90" spans="1:21" ht="17.25" thickBot="1">
      <c r="A90" s="50" t="s">
        <v>39</v>
      </c>
      <c r="B90" s="48">
        <v>89</v>
      </c>
      <c r="C90" s="48">
        <v>91</v>
      </c>
      <c r="D90" s="48">
        <v>83</v>
      </c>
      <c r="E90" s="48">
        <v>92</v>
      </c>
      <c r="F90" s="48">
        <v>97</v>
      </c>
      <c r="G90" s="47">
        <f t="shared" si="5"/>
        <v>90.4</v>
      </c>
      <c r="O90" s="50" t="s">
        <v>4</v>
      </c>
      <c r="P90" s="48">
        <v>84</v>
      </c>
      <c r="Q90" s="48">
        <v>91</v>
      </c>
      <c r="R90" s="48">
        <v>84</v>
      </c>
      <c r="S90" s="48">
        <v>81</v>
      </c>
      <c r="T90" s="48">
        <v>91</v>
      </c>
      <c r="U90" s="47">
        <f t="shared" si="6"/>
        <v>86.2</v>
      </c>
    </row>
    <row r="91" ht="17.25" thickTop="1"/>
  </sheetData>
  <sheetProtection/>
  <mergeCells count="3">
    <mergeCell ref="A1:V1"/>
    <mergeCell ref="P27:S27"/>
    <mergeCell ref="A60:V60"/>
  </mergeCells>
  <printOptions/>
  <pageMargins left="0.7" right="0.7" top="0.75" bottom="0.75" header="0.3" footer="0.3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Tonbridge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Blackwell</dc:creator>
  <cp:keywords/>
  <dc:description/>
  <cp:lastModifiedBy>Clayton</cp:lastModifiedBy>
  <cp:lastPrinted>2015-11-30T13:25:53Z</cp:lastPrinted>
  <dcterms:created xsi:type="dcterms:W3CDTF">2015-11-20T13:31:00Z</dcterms:created>
  <dcterms:modified xsi:type="dcterms:W3CDTF">2015-12-06T13:04:36Z</dcterms:modified>
  <cp:category/>
  <cp:version/>
  <cp:contentType/>
  <cp:contentStatus/>
</cp:coreProperties>
</file>