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>
    <definedName name="_xlnm.Print_Area" localSheetId="0">'6 teams'!$A$1:$W$58</definedName>
  </definedNames>
  <calcPr fullCalcOnLoad="1"/>
</workbook>
</file>

<file path=xl/sharedStrings.xml><?xml version="1.0" encoding="utf-8"?>
<sst xmlns="http://schemas.openxmlformats.org/spreadsheetml/2006/main" count="138" uniqueCount="56">
  <si>
    <t>BSSRA Autumn League 2016  Section 1 - Division 2</t>
  </si>
  <si>
    <t>3/10</t>
  </si>
  <si>
    <t>7/11</t>
  </si>
  <si>
    <t>21/11</t>
  </si>
  <si>
    <t>6/12</t>
  </si>
  <si>
    <t>Division 1</t>
  </si>
  <si>
    <t>Dauntsey's A</t>
  </si>
  <si>
    <t>Mean</t>
  </si>
  <si>
    <t>Section Secretary</t>
  </si>
  <si>
    <t>McBride J</t>
  </si>
  <si>
    <t>Secretary</t>
  </si>
  <si>
    <t>Naylor W</t>
  </si>
  <si>
    <t>Welch N</t>
  </si>
  <si>
    <t>Ellesmere B</t>
  </si>
  <si>
    <t>Tew E</t>
  </si>
  <si>
    <t>Framlingham A</t>
  </si>
  <si>
    <t>McClean F</t>
  </si>
  <si>
    <t>Gresham's B</t>
  </si>
  <si>
    <t>Total</t>
  </si>
  <si>
    <t>The Perse A</t>
  </si>
  <si>
    <t>Handicapped Total</t>
  </si>
  <si>
    <t>Tonbridge A</t>
  </si>
  <si>
    <t>Tony Clayton</t>
  </si>
  <si>
    <t xml:space="preserve">                                                  </t>
  </si>
  <si>
    <t>Xia A</t>
  </si>
  <si>
    <t>Knowles J</t>
  </si>
  <si>
    <t>Bain A</t>
  </si>
  <si>
    <t>Buglass B</t>
  </si>
  <si>
    <t>Howarth E</t>
  </si>
  <si>
    <t>DP CULLEY</t>
  </si>
  <si>
    <t>dpc@canford.com</t>
  </si>
  <si>
    <t xml:space="preserve"> </t>
  </si>
  <si>
    <t>01202 882401</t>
  </si>
  <si>
    <t>Withdrawn</t>
  </si>
  <si>
    <t xml:space="preserve">Handicaps </t>
  </si>
  <si>
    <t>Tancred R</t>
  </si>
  <si>
    <t>Perry-Warnes N</t>
  </si>
  <si>
    <t>Hoo A</t>
  </si>
  <si>
    <t>Cubitt W</t>
  </si>
  <si>
    <t>Ardern N</t>
  </si>
  <si>
    <t>Perse A</t>
  </si>
  <si>
    <t>Manandhar T</t>
  </si>
  <si>
    <t>Reynolds S</t>
  </si>
  <si>
    <t>Karabasova S</t>
  </si>
  <si>
    <t>Karanth N</t>
  </si>
  <si>
    <t xml:space="preserve">No reserve </t>
  </si>
  <si>
    <t>Score Table</t>
  </si>
  <si>
    <t>Position</t>
  </si>
  <si>
    <t>Winyett J</t>
  </si>
  <si>
    <t>Spensley A</t>
  </si>
  <si>
    <t>Smethurst A</t>
  </si>
  <si>
    <t>Kingston C</t>
  </si>
  <si>
    <t>Gittins E</t>
  </si>
  <si>
    <t>Alphabetical</t>
  </si>
  <si>
    <t>Round</t>
  </si>
  <si>
    <t>Scores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</si>
</sst>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@"/>
    <numFmt numFmtId="167" formatCode="0.00"/>
    <numFmt numFmtId="168" formatCode="DD\-MMM"/>
    <numFmt numFmtId="169" formatCode="0"/>
    <numFmt numFmtId="170" formatCode="DD/MM/YYYY"/>
    <numFmt numFmtId="171" formatCode="0;\-0;;@"/>
  </numFmts>
  <fonts count="17">
    <font>
      <sz val="10"/>
      <name val="Arial"/>
      <family val="2"/>
    </font>
    <font>
      <sz val="11"/>
      <name val="Gill Sans Light"/>
      <family val="2"/>
    </font>
    <font>
      <b/>
      <sz val="11"/>
      <name val="Gill Sans Light"/>
      <family val="2"/>
    </font>
    <font>
      <b/>
      <sz val="14"/>
      <color indexed="12"/>
      <name val="Gill Sans Light"/>
      <family val="2"/>
    </font>
    <font>
      <b/>
      <sz val="10"/>
      <name val="Gill Sans Light"/>
      <family val="2"/>
    </font>
    <font>
      <sz val="10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Gill Sans Light"/>
      <family val="2"/>
    </font>
    <font>
      <sz val="11"/>
      <color indexed="8"/>
      <name val="Gill Sans Light"/>
      <family val="2"/>
    </font>
    <font>
      <sz val="10"/>
      <name val="Gill Sans Light"/>
      <family val="2"/>
    </font>
    <font>
      <b/>
      <sz val="10"/>
      <name val="Trebuchet MS"/>
      <family val="2"/>
    </font>
    <font>
      <b/>
      <sz val="11"/>
      <color indexed="10"/>
      <name val="Gill Sans Light"/>
      <family val="2"/>
    </font>
    <font>
      <sz val="11"/>
      <color indexed="10"/>
      <name val="Gill Sans Light"/>
      <family val="2"/>
    </font>
    <font>
      <u val="single"/>
      <sz val="11"/>
      <color indexed="12"/>
      <name val="Gill Sans Light"/>
      <family val="2"/>
    </font>
    <font>
      <b/>
      <sz val="11"/>
      <color indexed="8"/>
      <name val="Gill Sans Light"/>
      <family val="2"/>
    </font>
    <font>
      <sz val="11"/>
      <name val="Trebuchet MS"/>
      <family val="2"/>
    </font>
    <font>
      <i/>
      <sz val="11"/>
      <color indexed="8"/>
      <name val="Gill Sans Ligh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2" fillId="0" borderId="0" xfId="0" applyFont="1" applyAlignment="1">
      <alignment vertical="center"/>
    </xf>
    <xf numFmtId="167" fontId="1" fillId="0" borderId="0" xfId="0" applyNumberFormat="1" applyFont="1" applyAlignment="1">
      <alignment horizont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7" fillId="0" borderId="0" xfId="20" applyNumberFormat="1" applyFont="1" applyFill="1" applyBorder="1" applyAlignment="1" applyProtection="1">
      <alignment vertical="center"/>
      <protection/>
    </xf>
    <xf numFmtId="164" fontId="8" fillId="0" borderId="0" xfId="0" applyFont="1" applyBorder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10" fillId="0" borderId="0" xfId="0" applyNumberFormat="1" applyFont="1" applyAlignment="1">
      <alignment vertical="center"/>
    </xf>
    <xf numFmtId="164" fontId="11" fillId="0" borderId="0" xfId="0" applyFont="1" applyBorder="1" applyAlignment="1">
      <alignment horizontal="right"/>
    </xf>
    <xf numFmtId="164" fontId="7" fillId="0" borderId="0" xfId="20" applyNumberFormat="1" applyFont="1" applyFill="1" applyBorder="1" applyAlignment="1" applyProtection="1">
      <alignment horizontal="left"/>
      <protection/>
    </xf>
    <xf numFmtId="164" fontId="12" fillId="0" borderId="0" xfId="0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4" fontId="1" fillId="0" borderId="0" xfId="0" applyFont="1" applyAlignment="1">
      <alignment vertical="center"/>
    </xf>
    <xf numFmtId="165" fontId="7" fillId="0" borderId="0" xfId="20" applyNumberFormat="1" applyFont="1" applyFill="1" applyBorder="1" applyAlignment="1" applyProtection="1">
      <alignment horizontal="left"/>
      <protection/>
    </xf>
    <xf numFmtId="164" fontId="1" fillId="0" borderId="0" xfId="0" applyFont="1" applyBorder="1" applyAlignment="1">
      <alignment vertic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70" fontId="1" fillId="0" borderId="0" xfId="0" applyNumberFormat="1" applyFont="1" applyBorder="1" applyAlignment="1">
      <alignment horizontal="left"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4" fontId="16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2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Font="1" applyBorder="1" applyAlignment="1">
      <alignment/>
    </xf>
    <xf numFmtId="164" fontId="8" fillId="0" borderId="4" xfId="0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4" fillId="0" borderId="4" xfId="0" applyFont="1" applyBorder="1" applyAlignment="1">
      <alignment/>
    </xf>
    <xf numFmtId="164" fontId="14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/>
    </xf>
    <xf numFmtId="165" fontId="1" fillId="0" borderId="8" xfId="0" applyNumberFormat="1" applyFont="1" applyBorder="1" applyAlignment="1">
      <alignment horizontal="center"/>
    </xf>
    <xf numFmtId="164" fontId="8" fillId="0" borderId="6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6 teams">
    <pageSetUpPr fitToPage="1"/>
  </sheetPr>
  <dimension ref="B1:AB94"/>
  <sheetViews>
    <sheetView showZeros="0" tabSelected="1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23.140625" style="2" customWidth="1"/>
    <col min="3" max="5" width="4.7109375" style="1" customWidth="1"/>
    <col min="6" max="6" width="5.57421875" style="1" customWidth="1"/>
    <col min="7" max="7" width="7.57421875" style="1" customWidth="1"/>
    <col min="8" max="8" width="7.421875" style="3" customWidth="1"/>
    <col min="9" max="9" width="1.7109375" style="1" customWidth="1"/>
    <col min="10" max="10" width="0" style="1" hidden="1" customWidth="1"/>
    <col min="11" max="15" width="0" style="4" hidden="1" customWidth="1"/>
    <col min="16" max="16" width="23.140625" style="1" customWidth="1"/>
    <col min="17" max="21" width="4.7109375" style="1" customWidth="1"/>
    <col min="22" max="22" width="5.7109375" style="1" customWidth="1"/>
    <col min="23" max="16384" width="9.140625" style="1" customWidth="1"/>
  </cols>
  <sheetData>
    <row r="1" spans="2:23" ht="12.7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3:23" ht="12.75">
      <c r="C2" s="6">
        <v>1</v>
      </c>
      <c r="D2" s="6">
        <v>2</v>
      </c>
      <c r="E2" s="6">
        <v>3</v>
      </c>
      <c r="F2" s="6">
        <v>4</v>
      </c>
      <c r="G2" s="6">
        <v>5</v>
      </c>
      <c r="H2" s="7"/>
      <c r="Q2" s="4"/>
      <c r="R2" s="4"/>
      <c r="S2" s="4"/>
      <c r="T2" s="4"/>
      <c r="U2" s="4"/>
      <c r="V2" s="7"/>
      <c r="W2" s="7"/>
    </row>
    <row r="3" spans="3:23" ht="12.75">
      <c r="C3" s="8" t="s">
        <v>1</v>
      </c>
      <c r="D3" s="8" t="s">
        <v>1</v>
      </c>
      <c r="E3" s="8" t="s">
        <v>2</v>
      </c>
      <c r="F3" s="8" t="s">
        <v>3</v>
      </c>
      <c r="G3" s="8" t="s">
        <v>4</v>
      </c>
      <c r="H3" s="7"/>
      <c r="P3" s="9" t="s">
        <v>5</v>
      </c>
      <c r="Q3" s="10"/>
      <c r="R3" s="10"/>
      <c r="S3" s="10"/>
      <c r="T3" s="10"/>
      <c r="U3" s="10"/>
      <c r="V3" s="7"/>
      <c r="W3" s="7"/>
    </row>
    <row r="4" spans="2:27" ht="15.75" customHeight="1">
      <c r="B4" s="11" t="s">
        <v>6</v>
      </c>
      <c r="D4" s="4"/>
      <c r="E4" s="4"/>
      <c r="F4" s="4"/>
      <c r="G4" s="4"/>
      <c r="H4" s="2" t="s">
        <v>7</v>
      </c>
      <c r="P4" s="1" t="s">
        <v>8</v>
      </c>
      <c r="Q4" s="10"/>
      <c r="R4" s="10"/>
      <c r="S4" s="10"/>
      <c r="T4" s="10"/>
      <c r="U4" s="10"/>
      <c r="V4" s="7"/>
      <c r="X4" s="12"/>
      <c r="Y4" s="13"/>
      <c r="AA4" s="13"/>
    </row>
    <row r="5" spans="2:24" ht="12.75">
      <c r="B5" s="14" t="s">
        <v>9</v>
      </c>
      <c r="C5" s="1">
        <v>98</v>
      </c>
      <c r="D5" s="4">
        <v>96</v>
      </c>
      <c r="E5" s="4">
        <v>98</v>
      </c>
      <c r="F5" s="4">
        <v>97</v>
      </c>
      <c r="G5" s="4">
        <v>97</v>
      </c>
      <c r="H5" s="7">
        <f>AVERAGE(C5:G5)</f>
        <v>97.2</v>
      </c>
      <c r="P5" s="1" t="s">
        <v>10</v>
      </c>
      <c r="Q5" s="10"/>
      <c r="R5" s="10"/>
      <c r="S5" s="10"/>
      <c r="T5" s="10"/>
      <c r="U5" s="10"/>
      <c r="V5" s="7"/>
      <c r="W5" s="15"/>
      <c r="X5" s="12"/>
    </row>
    <row r="6" spans="2:28" ht="12.75">
      <c r="B6" s="14" t="s">
        <v>11</v>
      </c>
      <c r="C6" s="1">
        <v>92</v>
      </c>
      <c r="D6" s="4">
        <v>96</v>
      </c>
      <c r="E6" s="4">
        <v>98</v>
      </c>
      <c r="F6" s="4">
        <v>97</v>
      </c>
      <c r="G6" s="4">
        <v>95</v>
      </c>
      <c r="H6" s="7">
        <f>AVERAGE(C6:G6)</f>
        <v>95.6</v>
      </c>
      <c r="P6" s="16" t="s">
        <v>6</v>
      </c>
      <c r="Q6" s="10"/>
      <c r="R6" s="10"/>
      <c r="S6" s="10"/>
      <c r="T6" s="10"/>
      <c r="U6" s="10"/>
      <c r="V6" s="7"/>
      <c r="X6" s="12"/>
      <c r="Y6" s="4"/>
      <c r="AA6" s="4"/>
      <c r="AB6" s="7"/>
    </row>
    <row r="7" spans="2:28" ht="12.75">
      <c r="B7" s="14" t="s">
        <v>12</v>
      </c>
      <c r="C7" s="1">
        <v>92</v>
      </c>
      <c r="D7" s="4">
        <v>96</v>
      </c>
      <c r="E7" s="4">
        <v>97</v>
      </c>
      <c r="F7" s="4">
        <v>94</v>
      </c>
      <c r="G7" s="4">
        <v>93</v>
      </c>
      <c r="H7" s="7">
        <f>AVERAGE(C7:G7)</f>
        <v>94.4</v>
      </c>
      <c r="P7" s="16" t="s">
        <v>13</v>
      </c>
      <c r="Q7" s="10"/>
      <c r="R7" s="10"/>
      <c r="S7" s="10"/>
      <c r="T7" s="10"/>
      <c r="U7" s="10"/>
      <c r="V7" s="7"/>
      <c r="W7" s="15"/>
      <c r="X7" s="12"/>
      <c r="Y7" s="17"/>
      <c r="Z7" s="18"/>
      <c r="AA7"/>
      <c r="AB7"/>
    </row>
    <row r="8" spans="2:28" ht="12.75">
      <c r="B8" s="14" t="s">
        <v>14</v>
      </c>
      <c r="C8" s="1">
        <v>92</v>
      </c>
      <c r="D8" s="4">
        <v>92</v>
      </c>
      <c r="E8" s="4">
        <v>93</v>
      </c>
      <c r="F8" s="4">
        <v>96</v>
      </c>
      <c r="G8" s="4">
        <v>92</v>
      </c>
      <c r="H8" s="7">
        <f>AVERAGE(C8:G8)</f>
        <v>93</v>
      </c>
      <c r="P8" s="16" t="s">
        <v>15</v>
      </c>
      <c r="Q8" s="10"/>
      <c r="R8" s="10"/>
      <c r="S8" s="10"/>
      <c r="T8" s="10"/>
      <c r="U8" s="10"/>
      <c r="V8" s="7"/>
      <c r="X8" s="12"/>
      <c r="Y8" s="17"/>
      <c r="Z8"/>
      <c r="AA8"/>
      <c r="AB8"/>
    </row>
    <row r="9" spans="2:28" ht="12.75">
      <c r="B9" s="14" t="s">
        <v>16</v>
      </c>
      <c r="C9" s="1">
        <v>96</v>
      </c>
      <c r="D9" s="4">
        <v>92</v>
      </c>
      <c r="E9" s="4">
        <v>93</v>
      </c>
      <c r="F9" s="4">
        <v>93</v>
      </c>
      <c r="G9" s="4">
        <v>95</v>
      </c>
      <c r="H9" s="7">
        <f>AVERAGE(C9:G9)</f>
        <v>93.8</v>
      </c>
      <c r="P9" s="16" t="s">
        <v>17</v>
      </c>
      <c r="Q9" s="10"/>
      <c r="R9" s="10"/>
      <c r="S9" s="10"/>
      <c r="T9" s="10"/>
      <c r="U9" s="10"/>
      <c r="V9" s="7"/>
      <c r="X9" s="12"/>
      <c r="Y9" s="17"/>
      <c r="Z9"/>
      <c r="AA9"/>
      <c r="AB9" s="19"/>
    </row>
    <row r="10" spans="2:28" ht="12.75">
      <c r="B10" s="20" t="s">
        <v>18</v>
      </c>
      <c r="C10" s="4">
        <f>SUM(C5:C9)</f>
        <v>470</v>
      </c>
      <c r="D10" s="4">
        <f>SUM(D5:D9)</f>
        <v>472</v>
      </c>
      <c r="E10" s="4">
        <f>SUM(E5:E9)</f>
        <v>479</v>
      </c>
      <c r="F10" s="4">
        <f>SUM(F5:F9)</f>
        <v>477</v>
      </c>
      <c r="G10" s="4">
        <f>SUM(G5:G9)</f>
        <v>472</v>
      </c>
      <c r="H10" s="7">
        <f>AVERAGE(C10:G10)</f>
        <v>474</v>
      </c>
      <c r="P10" s="16" t="s">
        <v>19</v>
      </c>
      <c r="Q10" s="10"/>
      <c r="R10" s="10"/>
      <c r="S10" s="10"/>
      <c r="T10" s="10"/>
      <c r="U10" s="10"/>
      <c r="V10" s="7"/>
      <c r="W10" s="13"/>
      <c r="X10" s="12"/>
      <c r="Y10" s="17"/>
      <c r="Z10"/>
      <c r="AA10"/>
      <c r="AB10"/>
    </row>
    <row r="11" spans="2:28" ht="12.75">
      <c r="B11" s="20" t="s">
        <v>20</v>
      </c>
      <c r="C11" s="4">
        <f>IF(SUM(C5:C9)=0,0,SUM(C5:C9)+$Q28)</f>
        <v>474</v>
      </c>
      <c r="D11" s="4">
        <f>IF(SUM(D5:D9)=0,0,SUM(D5:D9)+$Q28)</f>
        <v>476</v>
      </c>
      <c r="E11" s="4">
        <f>IF(SUM(E5:E9)=0,0,SUM(E5:E9)+$Q28)</f>
        <v>483</v>
      </c>
      <c r="F11" s="4">
        <f>IF(SUM(F5:F9)=0,0,SUM(F5:F9)+$Q28)</f>
        <v>481</v>
      </c>
      <c r="G11" s="4">
        <f>IF(SUM(G5:G9)=0,0,SUM(G5:G9)+$Q28)</f>
        <v>476</v>
      </c>
      <c r="H11" s="7">
        <f>AVERAGE(C11:G11)</f>
        <v>478</v>
      </c>
      <c r="P11" s="16" t="s">
        <v>21</v>
      </c>
      <c r="Q11" s="10"/>
      <c r="R11" s="10"/>
      <c r="S11" s="10"/>
      <c r="T11" s="10"/>
      <c r="U11" s="10"/>
      <c r="V11" s="7"/>
      <c r="W11" s="21"/>
      <c r="X11" s="12"/>
      <c r="Y11" s="17"/>
      <c r="Z11"/>
      <c r="AA11"/>
      <c r="AB11" s="19"/>
    </row>
    <row r="12" spans="2:28" ht="12.75">
      <c r="B12" s="20"/>
      <c r="C12" s="22"/>
      <c r="D12" s="22"/>
      <c r="E12" s="22"/>
      <c r="F12" s="20" t="s">
        <v>20</v>
      </c>
      <c r="G12" s="23">
        <f>SUM(C11:G11)</f>
        <v>2390</v>
      </c>
      <c r="P12" s="1" t="s">
        <v>22</v>
      </c>
      <c r="Q12" s="10"/>
      <c r="R12" s="10"/>
      <c r="S12" s="10"/>
      <c r="T12" s="10"/>
      <c r="U12" s="10"/>
      <c r="V12" s="7"/>
      <c r="W12" s="24"/>
      <c r="Y12" s="17"/>
      <c r="Z12"/>
      <c r="AA12"/>
      <c r="AB12"/>
    </row>
    <row r="13" spans="2:28" ht="15.75" customHeight="1">
      <c r="B13" s="11" t="s">
        <v>13</v>
      </c>
      <c r="C13" s="4"/>
      <c r="D13" s="4"/>
      <c r="E13" s="4"/>
      <c r="F13" s="4"/>
      <c r="G13" s="4"/>
      <c r="H13" s="7" t="s">
        <v>23</v>
      </c>
      <c r="P13" s="25"/>
      <c r="Q13" s="10"/>
      <c r="R13" s="10"/>
      <c r="S13" s="10"/>
      <c r="T13" s="10"/>
      <c r="U13" s="10"/>
      <c r="V13" s="7"/>
      <c r="Y13" s="17"/>
      <c r="Z13"/>
      <c r="AA13"/>
      <c r="AB13" s="19"/>
    </row>
    <row r="14" spans="2:23" ht="12.75">
      <c r="B14" s="14" t="s">
        <v>24</v>
      </c>
      <c r="C14" s="4">
        <v>89</v>
      </c>
      <c r="D14" s="4">
        <v>91</v>
      </c>
      <c r="E14" s="4">
        <v>89</v>
      </c>
      <c r="F14" s="4">
        <v>90</v>
      </c>
      <c r="G14" s="4">
        <v>91</v>
      </c>
      <c r="H14" s="7">
        <f>AVERAGE(C14:G14)</f>
        <v>90</v>
      </c>
      <c r="P14" s="25"/>
      <c r="W14" s="26"/>
    </row>
    <row r="15" spans="2:8" ht="12.75">
      <c r="B15" s="14" t="s">
        <v>25</v>
      </c>
      <c r="C15" s="4">
        <v>90</v>
      </c>
      <c r="D15" s="4">
        <v>87</v>
      </c>
      <c r="E15" s="4">
        <v>89</v>
      </c>
      <c r="F15" s="4">
        <v>89</v>
      </c>
      <c r="G15" s="4">
        <v>95</v>
      </c>
      <c r="H15" s="7">
        <f>AVERAGE(C15:G15)</f>
        <v>90</v>
      </c>
    </row>
    <row r="16" spans="2:16" ht="12.75">
      <c r="B16" s="14" t="s">
        <v>26</v>
      </c>
      <c r="C16" s="4">
        <v>91</v>
      </c>
      <c r="D16" s="4">
        <v>93</v>
      </c>
      <c r="E16" s="4">
        <v>91</v>
      </c>
      <c r="F16" s="4">
        <v>97</v>
      </c>
      <c r="G16" s="4">
        <v>91</v>
      </c>
      <c r="H16" s="7">
        <f>AVERAGE(C16:G16)</f>
        <v>92.6</v>
      </c>
      <c r="P16" s="4"/>
    </row>
    <row r="17" spans="2:16" ht="12.75">
      <c r="B17" s="14" t="s">
        <v>27</v>
      </c>
      <c r="C17" s="4">
        <v>85</v>
      </c>
      <c r="D17" s="4">
        <v>91</v>
      </c>
      <c r="E17" s="4">
        <v>94</v>
      </c>
      <c r="F17" s="4">
        <v>84</v>
      </c>
      <c r="G17" s="4">
        <v>91</v>
      </c>
      <c r="H17" s="7">
        <f>AVERAGE(C17:G17)</f>
        <v>89</v>
      </c>
      <c r="P17" s="6"/>
    </row>
    <row r="18" spans="2:17" ht="12.75">
      <c r="B18" s="14" t="s">
        <v>28</v>
      </c>
      <c r="C18" s="4">
        <v>88</v>
      </c>
      <c r="D18" s="4">
        <v>96</v>
      </c>
      <c r="E18" s="4">
        <v>92</v>
      </c>
      <c r="F18" s="4">
        <v>95</v>
      </c>
      <c r="G18" s="4">
        <v>98</v>
      </c>
      <c r="H18" s="7">
        <f>AVERAGE(C18:G18)</f>
        <v>93.8</v>
      </c>
      <c r="P18" s="27"/>
      <c r="Q18" s="4"/>
    </row>
    <row r="19" spans="2:17" ht="12.75">
      <c r="B19" s="20" t="s">
        <v>18</v>
      </c>
      <c r="C19" s="4">
        <f>SUM(C14:C18)</f>
        <v>443</v>
      </c>
      <c r="D19" s="4">
        <f>SUM(D14:D18)</f>
        <v>458</v>
      </c>
      <c r="E19" s="4">
        <f>SUM(E14:E18)</f>
        <v>455</v>
      </c>
      <c r="F19" s="4">
        <f>SUM(F14:F18)</f>
        <v>455</v>
      </c>
      <c r="G19" s="4">
        <f>SUM(G14:G18)</f>
        <v>466</v>
      </c>
      <c r="H19" s="7">
        <f>AVERAGE(C19:G19)</f>
        <v>455.4</v>
      </c>
      <c r="P19" s="27"/>
      <c r="Q19" s="4"/>
    </row>
    <row r="20" spans="2:17" ht="12.75">
      <c r="B20" s="20" t="s">
        <v>20</v>
      </c>
      <c r="C20" s="4">
        <f>IF(SUM(C14:C18)=0,0,SUM(C14:C18)+$Q29)</f>
        <v>461</v>
      </c>
      <c r="D20" s="4">
        <f>IF(SUM(D14:D18)=0,0,SUM(D14:D18)+$Q29)</f>
        <v>476</v>
      </c>
      <c r="E20" s="4">
        <f>IF(SUM(E14:E18)=0,0,SUM(E14:E18)+$Q29)</f>
        <v>473</v>
      </c>
      <c r="F20" s="4">
        <f>IF(SUM(F14:F18)=0,0,SUM(F14:F18)+$Q29)</f>
        <v>473</v>
      </c>
      <c r="G20" s="4">
        <f>IF(SUM(G14:G18)=0,0,SUM(G14:G18)+$Q29)</f>
        <v>484</v>
      </c>
      <c r="H20" s="7">
        <f>AVERAGE(C20:G20)</f>
        <v>473.4</v>
      </c>
      <c r="P20" s="27"/>
      <c r="Q20" s="1" t="s">
        <v>29</v>
      </c>
    </row>
    <row r="21" spans="2:17" ht="12.75">
      <c r="B21" s="20"/>
      <c r="C21" s="4"/>
      <c r="D21" s="28"/>
      <c r="E21" s="28"/>
      <c r="F21" s="20" t="s">
        <v>20</v>
      </c>
      <c r="G21" s="23">
        <f>SUM(C20:G20)</f>
        <v>2367</v>
      </c>
      <c r="P21" s="27"/>
      <c r="Q21" s="29" t="s">
        <v>30</v>
      </c>
    </row>
    <row r="22" spans="2:17" ht="15.75" customHeight="1">
      <c r="B22" s="11" t="s">
        <v>15</v>
      </c>
      <c r="C22" s="30"/>
      <c r="D22" s="30"/>
      <c r="E22" s="30"/>
      <c r="F22" s="30"/>
      <c r="G22" s="30"/>
      <c r="H22" s="7" t="s">
        <v>31</v>
      </c>
      <c r="P22" s="27"/>
      <c r="Q22" s="1" t="s">
        <v>32</v>
      </c>
    </row>
    <row r="23" spans="2:20" ht="12.75">
      <c r="B23" s="14" t="s">
        <v>33</v>
      </c>
      <c r="C23" s="4"/>
      <c r="D23" s="4"/>
      <c r="E23" s="4"/>
      <c r="F23" s="4"/>
      <c r="G23" s="4"/>
      <c r="H23" s="7" t="s">
        <v>31</v>
      </c>
      <c r="P23" s="25"/>
      <c r="Q23" s="31"/>
      <c r="R23" s="31"/>
      <c r="S23" s="31"/>
      <c r="T23" s="31"/>
    </row>
    <row r="24" spans="2:17" ht="12.75">
      <c r="B24" s="32"/>
      <c r="C24" s="4"/>
      <c r="D24" s="4"/>
      <c r="E24" s="4"/>
      <c r="F24" s="4"/>
      <c r="G24" s="4"/>
      <c r="H24" s="7" t="s">
        <v>31</v>
      </c>
      <c r="P24" s="25"/>
      <c r="Q24" s="4"/>
    </row>
    <row r="25" spans="2:16" ht="12.75">
      <c r="B25" s="32"/>
      <c r="C25" s="4"/>
      <c r="D25" s="4"/>
      <c r="E25" s="4"/>
      <c r="F25" s="4"/>
      <c r="G25" s="4"/>
      <c r="H25" s="7" t="s">
        <v>31</v>
      </c>
      <c r="P25" s="25"/>
    </row>
    <row r="26" spans="2:8" ht="12.75">
      <c r="B26" s="32"/>
      <c r="C26" s="4"/>
      <c r="D26" s="4"/>
      <c r="E26" s="4"/>
      <c r="F26" s="4"/>
      <c r="G26" s="4"/>
      <c r="H26" s="7" t="s">
        <v>31</v>
      </c>
    </row>
    <row r="27" spans="2:17" ht="12.75">
      <c r="B27" s="32"/>
      <c r="C27" s="4"/>
      <c r="D27" s="4"/>
      <c r="E27" s="4"/>
      <c r="F27" s="4"/>
      <c r="G27" s="4"/>
      <c r="H27" s="7" t="s">
        <v>31</v>
      </c>
      <c r="P27" s="9" t="s">
        <v>34</v>
      </c>
      <c r="Q27" s="4"/>
    </row>
    <row r="28" spans="2:19" ht="12.75">
      <c r="B28" s="20" t="s">
        <v>18</v>
      </c>
      <c r="C28" s="4">
        <f>SUM(C23:C27)</f>
        <v>0</v>
      </c>
      <c r="D28" s="4">
        <f>SUM(D23:D27)</f>
        <v>0</v>
      </c>
      <c r="E28" s="4">
        <f>SUM(E23:E27)</f>
        <v>0</v>
      </c>
      <c r="F28" s="4">
        <f>SUM(F23:F27)</f>
        <v>0</v>
      </c>
      <c r="G28" s="4">
        <f>SUM(G23:G27)</f>
        <v>0</v>
      </c>
      <c r="H28" s="7">
        <f>AVERAGE(C28:G28)</f>
        <v>0</v>
      </c>
      <c r="P28" s="33" t="str">
        <f>B4</f>
        <v>Dauntsey's A</v>
      </c>
      <c r="Q28" s="34">
        <v>4</v>
      </c>
      <c r="R28" s="33"/>
      <c r="S28" s="33"/>
    </row>
    <row r="29" spans="2:19" ht="12.75">
      <c r="B29" s="20" t="s">
        <v>20</v>
      </c>
      <c r="C29" s="4">
        <f>IF(SUM(C23:C27)=0,E205,SUM(C23:C27)+$Q30)</f>
        <v>0</v>
      </c>
      <c r="D29" s="4">
        <f>IF(SUM(D23:D27)=0,0,SUM(D23:D27)+$Q30)</f>
        <v>0</v>
      </c>
      <c r="E29" s="4">
        <f>IF(SUM(E23:E27)=0,0,SUM(E23:E27)+$Q30)</f>
        <v>0</v>
      </c>
      <c r="F29" s="4">
        <f>IF(SUM(F23:F27)=0,0,SUM(F23:F27)+$Q30)</f>
        <v>0</v>
      </c>
      <c r="G29" s="4">
        <f>IF(SUM(G23:G27)=0,0,SUM(G23:G27)+$Q30)</f>
        <v>0</v>
      </c>
      <c r="H29" s="7">
        <f>AVERAGE(C29:G29)</f>
        <v>0</v>
      </c>
      <c r="P29" s="33" t="str">
        <f>B13</f>
        <v>Ellesmere B</v>
      </c>
      <c r="Q29" s="34">
        <v>18</v>
      </c>
      <c r="R29" s="33"/>
      <c r="S29" s="33"/>
    </row>
    <row r="30" spans="2:19" ht="12.75">
      <c r="B30" s="20"/>
      <c r="C30" s="28"/>
      <c r="D30" s="28"/>
      <c r="E30" s="28"/>
      <c r="F30" s="20" t="s">
        <v>20</v>
      </c>
      <c r="G30" s="23">
        <f>SUM(C29:G29)</f>
        <v>0</v>
      </c>
      <c r="P30" s="33" t="str">
        <f>B22</f>
        <v>Framlingham A</v>
      </c>
      <c r="Q30" s="34"/>
      <c r="R30" s="33"/>
      <c r="S30" s="33"/>
    </row>
    <row r="31" spans="2:19" ht="15.75" customHeight="1">
      <c r="B31" s="11" t="s">
        <v>17</v>
      </c>
      <c r="C31" s="4"/>
      <c r="D31" s="4"/>
      <c r="E31" s="4"/>
      <c r="F31" s="4"/>
      <c r="G31" s="4"/>
      <c r="H31" s="7" t="s">
        <v>31</v>
      </c>
      <c r="P31" s="33" t="str">
        <f>B31</f>
        <v>Gresham's B</v>
      </c>
      <c r="Q31" s="34">
        <v>6</v>
      </c>
      <c r="R31" s="33"/>
      <c r="S31" s="33"/>
    </row>
    <row r="32" spans="2:19" ht="12.75">
      <c r="B32" s="14" t="s">
        <v>35</v>
      </c>
      <c r="C32" s="4">
        <v>94</v>
      </c>
      <c r="D32" s="4">
        <v>97</v>
      </c>
      <c r="E32" s="4">
        <v>97</v>
      </c>
      <c r="F32" s="4">
        <v>97</v>
      </c>
      <c r="G32" s="4">
        <v>99</v>
      </c>
      <c r="H32" s="7">
        <f>AVERAGE(C32:G32)</f>
        <v>96.8</v>
      </c>
      <c r="P32" s="33" t="str">
        <f>B40</f>
        <v>Perse A</v>
      </c>
      <c r="Q32" s="34">
        <v>13</v>
      </c>
      <c r="R32" s="33"/>
      <c r="S32" s="33"/>
    </row>
    <row r="33" spans="2:19" ht="12.75">
      <c r="B33" s="14" t="s">
        <v>36</v>
      </c>
      <c r="C33" s="4">
        <v>92</v>
      </c>
      <c r="D33" s="4">
        <v>90</v>
      </c>
      <c r="E33" s="4">
        <v>93</v>
      </c>
      <c r="F33" s="4">
        <v>89</v>
      </c>
      <c r="G33" s="4">
        <v>94</v>
      </c>
      <c r="H33" s="7">
        <f>AVERAGE(C33:G33)</f>
        <v>91.6</v>
      </c>
      <c r="P33" s="33" t="str">
        <f>B49</f>
        <v>Tonbridge A</v>
      </c>
      <c r="Q33" s="34"/>
      <c r="R33" s="33"/>
      <c r="S33" s="33"/>
    </row>
    <row r="34" spans="2:8" ht="12.75">
      <c r="B34" s="14" t="s">
        <v>37</v>
      </c>
      <c r="C34" s="4">
        <v>93</v>
      </c>
      <c r="D34" s="4">
        <v>95</v>
      </c>
      <c r="E34" s="4">
        <v>91</v>
      </c>
      <c r="F34" s="4">
        <v>95</v>
      </c>
      <c r="G34" s="4">
        <v>94</v>
      </c>
      <c r="H34" s="7">
        <f>AVERAGE(C34:G34)</f>
        <v>93.6</v>
      </c>
    </row>
    <row r="35" spans="2:8" ht="12.75">
      <c r="B35" s="14" t="s">
        <v>38</v>
      </c>
      <c r="C35" s="4">
        <v>91</v>
      </c>
      <c r="D35" s="4">
        <v>97</v>
      </c>
      <c r="E35" s="4">
        <v>97</v>
      </c>
      <c r="F35" s="4">
        <v>96</v>
      </c>
      <c r="G35" s="4">
        <v>96</v>
      </c>
      <c r="H35" s="7">
        <f>AVERAGE(C35:G35)</f>
        <v>95.4</v>
      </c>
    </row>
    <row r="36" spans="2:8" ht="12.75">
      <c r="B36" s="14" t="s">
        <v>39</v>
      </c>
      <c r="C36" s="4">
        <v>95</v>
      </c>
      <c r="D36" s="4">
        <v>91</v>
      </c>
      <c r="E36" s="4">
        <v>90</v>
      </c>
      <c r="F36" s="4">
        <v>95</v>
      </c>
      <c r="G36" s="4">
        <v>94</v>
      </c>
      <c r="H36" s="7">
        <f>AVERAGE(C36:G36)</f>
        <v>93</v>
      </c>
    </row>
    <row r="37" spans="2:8" ht="12.75">
      <c r="B37" s="20" t="s">
        <v>18</v>
      </c>
      <c r="C37" s="4">
        <f>SUM(D32:D36)</f>
        <v>470</v>
      </c>
      <c r="D37" s="4">
        <f>SUM(C32:C36)</f>
        <v>465</v>
      </c>
      <c r="E37" s="4">
        <f>SUM(E32:E36)</f>
        <v>468</v>
      </c>
      <c r="F37" s="4">
        <f>SUM(F32:F36)</f>
        <v>472</v>
      </c>
      <c r="G37" s="4">
        <f>SUM(G32:G36)</f>
        <v>477</v>
      </c>
      <c r="H37" s="7">
        <f>AVERAGE(C37:G37)</f>
        <v>470.4</v>
      </c>
    </row>
    <row r="38" spans="2:8" ht="12.75">
      <c r="B38" s="20" t="s">
        <v>20</v>
      </c>
      <c r="C38" s="4">
        <f>IF(SUM(D32:D36)=0,0,SUM(D32:D36)+$Q31)</f>
        <v>476</v>
      </c>
      <c r="D38" s="4">
        <f>IF(SUM(C32:C36)=0,0,SUM(C32:C36)+$Q31)</f>
        <v>471</v>
      </c>
      <c r="E38" s="4">
        <f>IF(SUM(E32:E36)=0,0,SUM(E32:E36)+$Q31)</f>
        <v>474</v>
      </c>
      <c r="F38" s="4">
        <f>IF(SUM(F32:F36)=0,0,SUM(F32:F36)+$Q31)</f>
        <v>478</v>
      </c>
      <c r="G38" s="4">
        <f>IF(SUM(G32:G36)=0,0,SUM(G32:G36)+$Q31)</f>
        <v>483</v>
      </c>
      <c r="H38" s="7">
        <f>AVERAGE(C38:G38)</f>
        <v>476.4</v>
      </c>
    </row>
    <row r="39" spans="2:7" ht="12.75">
      <c r="B39" s="20"/>
      <c r="C39" s="28"/>
      <c r="D39" s="28"/>
      <c r="E39" s="28"/>
      <c r="F39" s="20" t="s">
        <v>20</v>
      </c>
      <c r="G39" s="23">
        <f>SUM(C38:G38)</f>
        <v>2382</v>
      </c>
    </row>
    <row r="40" spans="2:17" ht="15.75" customHeight="1">
      <c r="B40" s="11" t="s">
        <v>40</v>
      </c>
      <c r="C40" s="4"/>
      <c r="D40" s="4"/>
      <c r="E40" s="4"/>
      <c r="F40" s="4"/>
      <c r="G40" s="4"/>
      <c r="H40" s="7" t="s">
        <v>31</v>
      </c>
      <c r="Q40" s="35"/>
    </row>
    <row r="41" spans="2:20" ht="12.75">
      <c r="B41" s="14" t="s">
        <v>41</v>
      </c>
      <c r="C41" s="4">
        <v>95</v>
      </c>
      <c r="D41" s="4">
        <v>93</v>
      </c>
      <c r="E41" s="4">
        <v>91</v>
      </c>
      <c r="F41" s="4">
        <v>92</v>
      </c>
      <c r="G41" s="4">
        <v>94</v>
      </c>
      <c r="H41" s="7">
        <f>AVERAGE(C41:G41)</f>
        <v>93</v>
      </c>
      <c r="R41" s="4"/>
      <c r="S41" s="4"/>
      <c r="T41" s="4"/>
    </row>
    <row r="42" spans="2:20" ht="12.75">
      <c r="B42" s="14" t="s">
        <v>42</v>
      </c>
      <c r="C42" s="4">
        <v>90</v>
      </c>
      <c r="D42" s="4">
        <v>92</v>
      </c>
      <c r="E42" s="4">
        <v>88</v>
      </c>
      <c r="F42" s="4">
        <v>95</v>
      </c>
      <c r="G42" s="4">
        <v>92</v>
      </c>
      <c r="H42" s="7">
        <f>AVERAGE(C42:G42)</f>
        <v>91.4</v>
      </c>
      <c r="R42" s="4"/>
      <c r="S42" s="4"/>
      <c r="T42" s="4"/>
    </row>
    <row r="43" spans="2:8" ht="12.75">
      <c r="B43" s="14" t="s">
        <v>43</v>
      </c>
      <c r="C43" s="4">
        <v>94</v>
      </c>
      <c r="D43" s="4">
        <v>93</v>
      </c>
      <c r="E43" s="4">
        <v>93</v>
      </c>
      <c r="F43" s="4">
        <v>91</v>
      </c>
      <c r="G43" s="4">
        <v>95</v>
      </c>
      <c r="H43" s="7">
        <f>AVERAGE(C43:G43)</f>
        <v>93.2</v>
      </c>
    </row>
    <row r="44" spans="2:8" ht="12.75">
      <c r="B44" s="14" t="s">
        <v>44</v>
      </c>
      <c r="C44" s="4">
        <v>92</v>
      </c>
      <c r="D44" s="4">
        <v>93</v>
      </c>
      <c r="E44" s="4">
        <v>92</v>
      </c>
      <c r="F44" s="4">
        <v>92</v>
      </c>
      <c r="G44" s="4">
        <v>95</v>
      </c>
      <c r="H44" s="7">
        <f>AVERAGE(C44:G44)</f>
        <v>92.8</v>
      </c>
    </row>
    <row r="45" spans="2:8" ht="12.75">
      <c r="B45" s="36" t="s">
        <v>45</v>
      </c>
      <c r="C45" s="4"/>
      <c r="D45" s="4"/>
      <c r="E45" s="4"/>
      <c r="F45" s="4"/>
      <c r="G45" s="4"/>
      <c r="H45" s="7" t="e">
        <f>AVERAGE(C45:G45)</f>
        <v>#DIV/0!</v>
      </c>
    </row>
    <row r="46" spans="2:8" ht="12.75">
      <c r="B46" s="20" t="s">
        <v>18</v>
      </c>
      <c r="C46" s="4">
        <f>SUM(C41:C45)</f>
        <v>371</v>
      </c>
      <c r="D46" s="4">
        <f>SUM(D41:D45)</f>
        <v>371</v>
      </c>
      <c r="E46" s="4">
        <f>SUM(E41:E45)</f>
        <v>364</v>
      </c>
      <c r="F46" s="4">
        <f>SUM(F41:F45)</f>
        <v>370</v>
      </c>
      <c r="G46" s="4">
        <f>SUM(G41:G45)</f>
        <v>376</v>
      </c>
      <c r="H46" s="7">
        <f>AVERAGE(C46:G46)</f>
        <v>370.4</v>
      </c>
    </row>
    <row r="47" spans="2:23" s="30" customFormat="1" ht="12.75">
      <c r="B47" s="20" t="s">
        <v>20</v>
      </c>
      <c r="C47" s="4">
        <f>IF(SUM(C41:C45)=0,0,SUM(C41:C45)+$Q32)</f>
        <v>384</v>
      </c>
      <c r="D47" s="4">
        <f>IF(SUM(D41:D45)=0,0,SUM(D41:D45)+$Q32)</f>
        <v>384</v>
      </c>
      <c r="E47" s="4">
        <f>IF(SUM(E41:E45)=0,0,SUM(E41:E45)+$Q32)</f>
        <v>377</v>
      </c>
      <c r="F47" s="4">
        <f>IF(SUM(F41:F45)=0,0,SUM(F41:F45)+$Q32)</f>
        <v>383</v>
      </c>
      <c r="G47" s="4">
        <f>IF(SUM(G41:G45)=0,0,SUM(G41:G45)+$Q32)</f>
        <v>389</v>
      </c>
      <c r="H47" s="7">
        <f>AVERAGE(C47:G47)</f>
        <v>383.4</v>
      </c>
      <c r="I47" s="1"/>
      <c r="J47" s="1"/>
      <c r="K47" s="4"/>
      <c r="L47" s="4"/>
      <c r="M47" s="4"/>
      <c r="N47" s="4"/>
      <c r="O47" s="4"/>
      <c r="P47" s="6" t="s">
        <v>46</v>
      </c>
      <c r="Q47" s="6"/>
      <c r="R47" s="6"/>
      <c r="S47" s="6"/>
      <c r="T47" s="6"/>
      <c r="U47" s="6"/>
      <c r="V47" s="4" t="s">
        <v>18</v>
      </c>
      <c r="W47" s="4" t="s">
        <v>47</v>
      </c>
    </row>
    <row r="48" spans="2:23" s="30" customFormat="1" ht="12.75">
      <c r="B48" s="20"/>
      <c r="C48" s="28"/>
      <c r="D48" s="28"/>
      <c r="E48" s="28"/>
      <c r="F48" s="20" t="s">
        <v>20</v>
      </c>
      <c r="G48" s="23">
        <f>SUM(C47:G47)</f>
        <v>1917</v>
      </c>
      <c r="H48" s="3"/>
      <c r="I48" s="1"/>
      <c r="J48" s="1" t="e">
        <f>#REF!</f>
        <v>#REF!</v>
      </c>
      <c r="K48" s="37">
        <f>C11</f>
        <v>474</v>
      </c>
      <c r="L48" s="37">
        <f>D11</f>
        <v>476</v>
      </c>
      <c r="M48" s="37">
        <f>E11</f>
        <v>483</v>
      </c>
      <c r="N48" s="37">
        <f>F11</f>
        <v>481</v>
      </c>
      <c r="O48" s="37">
        <f>G11</f>
        <v>476</v>
      </c>
      <c r="P48" s="38" t="str">
        <f>B4</f>
        <v>Dauntsey's A</v>
      </c>
      <c r="Q48" s="4">
        <f>IF(C11=0,0,RANK(K48,K48:K53,1))</f>
        <v>4</v>
      </c>
      <c r="R48" s="4">
        <f>IF(D11=0,0,RANK(L48,L48:L53,1))</f>
        <v>5</v>
      </c>
      <c r="S48" s="4">
        <f>IF(E11=0,0,RANK(M48,M48:M53,1))</f>
        <v>6</v>
      </c>
      <c r="T48" s="4">
        <f>IF(F11=0,0,RANK(N48,N48:N53,1))</f>
        <v>6</v>
      </c>
      <c r="U48" s="4">
        <f>IF(G11=0,0,RANK(O48,O48:O53,1))</f>
        <v>3</v>
      </c>
      <c r="V48" s="39">
        <f>(SUM(Q48:U48))</f>
        <v>24</v>
      </c>
      <c r="W48" s="4">
        <f>RANK(V48,V$48:V$53)</f>
        <v>1</v>
      </c>
    </row>
    <row r="49" spans="2:23" s="30" customFormat="1" ht="15.75" customHeight="1">
      <c r="B49" s="11" t="s">
        <v>21</v>
      </c>
      <c r="C49" s="4"/>
      <c r="D49" s="4"/>
      <c r="E49" s="4"/>
      <c r="F49" s="4"/>
      <c r="G49" s="4"/>
      <c r="H49" s="7" t="s">
        <v>31</v>
      </c>
      <c r="I49" s="1"/>
      <c r="J49" s="1" t="e">
        <f>#REF!</f>
        <v>#REF!</v>
      </c>
      <c r="K49" s="37">
        <f>C20</f>
        <v>461</v>
      </c>
      <c r="L49" s="37">
        <f>D20</f>
        <v>476</v>
      </c>
      <c r="M49" s="37">
        <f>E20</f>
        <v>473</v>
      </c>
      <c r="N49" s="37">
        <f>F20</f>
        <v>473</v>
      </c>
      <c r="O49" s="37">
        <f>G20</f>
        <v>484</v>
      </c>
      <c r="P49" s="38" t="str">
        <f>B13</f>
        <v>Ellesmere B</v>
      </c>
      <c r="Q49" s="4">
        <f>IF(C20=0,0,RANK(K49,K48:K53,1))</f>
        <v>3</v>
      </c>
      <c r="R49" s="4">
        <f>IF(D20=0,0,RANK(L49,L48:L53,1))</f>
        <v>5</v>
      </c>
      <c r="S49" s="4">
        <f>IF(E20=0,0,RANK(M49,M48:M53,1))</f>
        <v>4</v>
      </c>
      <c r="T49" s="4">
        <f>IF(F20=0,0,RANK(N49,N48:N53,1))</f>
        <v>3</v>
      </c>
      <c r="U49" s="4">
        <f>IF(G20=0,0,RANK(O49,O48:O53,1))</f>
        <v>6</v>
      </c>
      <c r="V49" s="39">
        <f>(SUM(Q49:U49))</f>
        <v>21</v>
      </c>
      <c r="W49" s="4">
        <f>RANK(V49,V$48:V$53)</f>
        <v>3</v>
      </c>
    </row>
    <row r="50" spans="2:23" s="30" customFormat="1" ht="12.75">
      <c r="B50" s="14" t="s">
        <v>48</v>
      </c>
      <c r="C50" s="4">
        <v>86</v>
      </c>
      <c r="D50" s="4">
        <v>93</v>
      </c>
      <c r="E50" s="4">
        <v>91</v>
      </c>
      <c r="F50" s="4">
        <v>93</v>
      </c>
      <c r="G50" s="4">
        <v>92</v>
      </c>
      <c r="H50" s="7">
        <f>AVERAGE(C50:G50)</f>
        <v>91</v>
      </c>
      <c r="I50" s="1"/>
      <c r="J50" s="1" t="e">
        <f>#REF!</f>
        <v>#REF!</v>
      </c>
      <c r="K50" s="37">
        <f>C29</f>
        <v>0</v>
      </c>
      <c r="L50" s="37">
        <f>D29</f>
        <v>0</v>
      </c>
      <c r="M50" s="37">
        <f>E29</f>
        <v>0</v>
      </c>
      <c r="N50" s="37">
        <f>F29</f>
        <v>0</v>
      </c>
      <c r="O50" s="37">
        <f>G29</f>
        <v>0</v>
      </c>
      <c r="P50" s="38" t="str">
        <f>B22</f>
        <v>Framlingham A</v>
      </c>
      <c r="Q50" s="4">
        <f>IF(C29=0,0,RANK(K50,K48:K53,1))</f>
        <v>0</v>
      </c>
      <c r="R50" s="4">
        <f>IF(D29=0,0,RANK(L50,L48:L53,1))</f>
        <v>0</v>
      </c>
      <c r="S50" s="4">
        <f>IF(E29=0,0,RANK(M50,M48:M53,1))</f>
        <v>0</v>
      </c>
      <c r="T50" s="4">
        <f>IF(F29=0,0,RANK(N50,N48:N53,1))</f>
        <v>0</v>
      </c>
      <c r="U50" s="4">
        <f>IF(G29=0,0,RANK(O50,O48:O53,1))</f>
        <v>0</v>
      </c>
      <c r="V50" s="39">
        <f>(SUM(Q50:U50))</f>
        <v>0</v>
      </c>
      <c r="W50" s="4">
        <f>RANK(V50,V$48:V$53)</f>
        <v>6</v>
      </c>
    </row>
    <row r="51" spans="2:23" s="30" customFormat="1" ht="12.75">
      <c r="B51" s="14" t="s">
        <v>49</v>
      </c>
      <c r="C51" s="40">
        <v>99</v>
      </c>
      <c r="D51" s="4">
        <v>97</v>
      </c>
      <c r="E51" s="4">
        <v>90</v>
      </c>
      <c r="F51" s="4">
        <v>94</v>
      </c>
      <c r="G51" s="4">
        <v>97</v>
      </c>
      <c r="H51" s="7">
        <f>AVERAGE(C51:G51)</f>
        <v>95.4</v>
      </c>
      <c r="I51" s="1"/>
      <c r="J51" s="1" t="e">
        <f>#REF!</f>
        <v>#REF!</v>
      </c>
      <c r="K51" s="37">
        <f>C38</f>
        <v>476</v>
      </c>
      <c r="L51" s="37">
        <f>D38</f>
        <v>471</v>
      </c>
      <c r="M51" s="37">
        <f>E38</f>
        <v>474</v>
      </c>
      <c r="N51" s="37">
        <f>F38</f>
        <v>478</v>
      </c>
      <c r="O51" s="37">
        <f>G38</f>
        <v>483</v>
      </c>
      <c r="P51" s="38" t="str">
        <f>B31</f>
        <v>Gresham's B</v>
      </c>
      <c r="Q51" s="4">
        <f>IF(C38=0,0,RANK(K51,K48:K53,1))</f>
        <v>5</v>
      </c>
      <c r="R51" s="4">
        <f>IF(D38=0,0,RANK(L51,L48:L53,1))</f>
        <v>3</v>
      </c>
      <c r="S51" s="4">
        <f>IF(E38=0,0,RANK(M51,M48:M53,1))</f>
        <v>5</v>
      </c>
      <c r="T51" s="4">
        <f>IF(F38=0,0,RANK(N51,N48:N53,1))</f>
        <v>5</v>
      </c>
      <c r="U51" s="4">
        <f>IF(G38=0,0,RANK(O51,O48:O53,1))</f>
        <v>5</v>
      </c>
      <c r="V51" s="39">
        <f>(SUM(Q51:U51))</f>
        <v>23</v>
      </c>
      <c r="W51" s="4">
        <f>RANK(V51,V$48:V$53)</f>
        <v>2</v>
      </c>
    </row>
    <row r="52" spans="2:23" s="30" customFormat="1" ht="12.75">
      <c r="B52" s="14" t="s">
        <v>50</v>
      </c>
      <c r="C52" s="4">
        <v>99</v>
      </c>
      <c r="D52" s="4">
        <v>94</v>
      </c>
      <c r="E52" s="4">
        <v>95</v>
      </c>
      <c r="F52" s="4">
        <v>94</v>
      </c>
      <c r="G52" s="4">
        <v>96</v>
      </c>
      <c r="H52" s="7">
        <f>AVERAGE(C52:G52)</f>
        <v>95.6</v>
      </c>
      <c r="J52" s="30" t="e">
        <f>#REF!</f>
        <v>#REF!</v>
      </c>
      <c r="K52" s="37">
        <f>C47</f>
        <v>384</v>
      </c>
      <c r="L52" s="37">
        <f>D47</f>
        <v>384</v>
      </c>
      <c r="M52" s="37">
        <f>E47</f>
        <v>377</v>
      </c>
      <c r="N52" s="37">
        <f>F47</f>
        <v>383</v>
      </c>
      <c r="O52" s="37">
        <f>G47</f>
        <v>389</v>
      </c>
      <c r="P52" s="9" t="str">
        <f>B40</f>
        <v>Perse A</v>
      </c>
      <c r="Q52" s="4">
        <f>IF(C47=0,0,RANK(K52,K48:K53,1))</f>
        <v>2</v>
      </c>
      <c r="R52" s="4">
        <f>IF(D47=0,0,RANK(L52,L48:L53,1))</f>
        <v>2</v>
      </c>
      <c r="S52" s="4">
        <f>IF(E47=0,0,RANK(M52,M48:M53,1))</f>
        <v>2</v>
      </c>
      <c r="T52" s="4">
        <f>IF(F47=0,0,RANK(N52,N48:N53,1))</f>
        <v>2</v>
      </c>
      <c r="U52" s="4">
        <f>IF(G47=0,0,RANK(O52,O48:O53,1))</f>
        <v>2</v>
      </c>
      <c r="V52" s="39">
        <f>(SUM(Q52:U52))</f>
        <v>10</v>
      </c>
      <c r="W52" s="4">
        <f>RANK(V52,V$48:V$53)</f>
        <v>5</v>
      </c>
    </row>
    <row r="53" spans="2:23" s="30" customFormat="1" ht="12.75">
      <c r="B53" s="14" t="s">
        <v>51</v>
      </c>
      <c r="C53" s="4">
        <v>95</v>
      </c>
      <c r="D53" s="4">
        <v>93</v>
      </c>
      <c r="E53" s="4">
        <v>97</v>
      </c>
      <c r="F53" s="4">
        <v>95</v>
      </c>
      <c r="G53" s="4">
        <v>99</v>
      </c>
      <c r="H53" s="7">
        <f>AVERAGE(C53:G53)</f>
        <v>95.8</v>
      </c>
      <c r="J53" s="30" t="e">
        <f>#REF!</f>
        <v>#REF!</v>
      </c>
      <c r="K53" s="37">
        <f>C56</f>
        <v>476</v>
      </c>
      <c r="L53" s="37">
        <f>D56</f>
        <v>475</v>
      </c>
      <c r="M53" s="37">
        <f>E56</f>
        <v>469</v>
      </c>
      <c r="N53" s="37">
        <f>F56</f>
        <v>475</v>
      </c>
      <c r="O53" s="37">
        <f>G56</f>
        <v>479</v>
      </c>
      <c r="P53" s="9" t="str">
        <f>B49</f>
        <v>Tonbridge A</v>
      </c>
      <c r="Q53" s="4">
        <f>IF(C56=0,0,RANK(K53,K48:K53,1))</f>
        <v>5</v>
      </c>
      <c r="R53" s="4">
        <f>IF(D56=0,0,RANK(L53,L48:L53,1))</f>
        <v>4</v>
      </c>
      <c r="S53" s="4">
        <f>IF(E56=0,0,RANK(M53,M48:M53,1))</f>
        <v>3</v>
      </c>
      <c r="T53" s="4">
        <f>IF(F56=0,0,RANK(N53,N48:N53,1))</f>
        <v>4</v>
      </c>
      <c r="U53" s="4">
        <f>IF(G56=0,0,RANK(O53,O48:O53,1))</f>
        <v>4</v>
      </c>
      <c r="V53" s="39">
        <f>(SUM(Q53:U53))</f>
        <v>20</v>
      </c>
      <c r="W53" s="4">
        <f>RANK(V53,V$48:V$53)</f>
        <v>4</v>
      </c>
    </row>
    <row r="54" spans="2:23" s="30" customFormat="1" ht="12.75">
      <c r="B54" s="14" t="s">
        <v>52</v>
      </c>
      <c r="C54" s="4">
        <v>97</v>
      </c>
      <c r="D54" s="4">
        <v>98</v>
      </c>
      <c r="E54" s="4">
        <v>96</v>
      </c>
      <c r="F54" s="4">
        <v>99</v>
      </c>
      <c r="G54" s="4">
        <v>95</v>
      </c>
      <c r="H54" s="7">
        <f>AVERAGE(C54:G54)</f>
        <v>97</v>
      </c>
      <c r="K54" s="4"/>
      <c r="L54" s="4"/>
      <c r="M54" s="4"/>
      <c r="N54" s="4"/>
      <c r="O54" s="4"/>
      <c r="P54" s="9"/>
      <c r="Q54" s="4"/>
      <c r="R54" s="4"/>
      <c r="S54" s="4"/>
      <c r="T54" s="4"/>
      <c r="U54" s="4"/>
      <c r="V54" s="39"/>
      <c r="W54" s="4"/>
    </row>
    <row r="55" spans="2:23" s="30" customFormat="1" ht="12.75">
      <c r="B55" s="20" t="s">
        <v>18</v>
      </c>
      <c r="C55" s="4">
        <f>SUM(C50:C54)</f>
        <v>476</v>
      </c>
      <c r="D55" s="4">
        <f>SUM(D50:D54)</f>
        <v>475</v>
      </c>
      <c r="E55" s="4">
        <f>SUM(E50:E54)</f>
        <v>469</v>
      </c>
      <c r="F55" s="4">
        <f>SUM(F50:F54)</f>
        <v>475</v>
      </c>
      <c r="G55" s="4">
        <f>SUM(G50:G54)</f>
        <v>479</v>
      </c>
      <c r="H55" s="7">
        <f>AVERAGE(C55:G55)</f>
        <v>474.8</v>
      </c>
      <c r="K55" s="4"/>
      <c r="L55" s="4"/>
      <c r="M55" s="4"/>
      <c r="N55" s="4"/>
      <c r="O55" s="4"/>
      <c r="P55" s="9"/>
      <c r="Q55" s="4"/>
      <c r="R55" s="4"/>
      <c r="S55" s="4"/>
      <c r="T55" s="4"/>
      <c r="U55" s="4"/>
      <c r="V55" s="39"/>
      <c r="W55" s="4"/>
    </row>
    <row r="56" spans="2:23" s="30" customFormat="1" ht="12.75">
      <c r="B56" s="20" t="s">
        <v>20</v>
      </c>
      <c r="C56" s="4">
        <f>IF(C55=0,0,C55+$Q33)</f>
        <v>476</v>
      </c>
      <c r="D56" s="4">
        <f>IF(D55=0,0,D55+$Q33)</f>
        <v>475</v>
      </c>
      <c r="E56" s="4">
        <f>IF(E55=0,0,E55+$Q33)</f>
        <v>469</v>
      </c>
      <c r="F56" s="4">
        <f>IF(F55=0,0,F55+$Q33)</f>
        <v>475</v>
      </c>
      <c r="G56" s="4">
        <f>IF(G55=0,0,G55+$Q33)</f>
        <v>479</v>
      </c>
      <c r="H56" s="7">
        <f>AVERAGE(C56:G56)</f>
        <v>474.8</v>
      </c>
      <c r="J56" s="1"/>
      <c r="K56" s="4"/>
      <c r="L56" s="4"/>
      <c r="M56" s="4"/>
      <c r="N56" s="4"/>
      <c r="O56" s="4"/>
      <c r="P56" s="1"/>
      <c r="Q56" s="1"/>
      <c r="R56" s="1"/>
      <c r="S56" s="1"/>
      <c r="T56" s="1"/>
      <c r="U56" s="1"/>
      <c r="V56" s="1"/>
      <c r="W56" s="1"/>
    </row>
    <row r="57" spans="2:15" s="30" customFormat="1" ht="12.75">
      <c r="B57" s="20"/>
      <c r="C57" s="28"/>
      <c r="D57" s="28"/>
      <c r="E57" s="28"/>
      <c r="F57" s="20" t="s">
        <v>20</v>
      </c>
      <c r="G57" s="23">
        <f>SUM(C56:G56)</f>
        <v>2374</v>
      </c>
      <c r="H57" s="3"/>
      <c r="K57" s="4"/>
      <c r="L57" s="4"/>
      <c r="M57" s="4"/>
      <c r="N57" s="4"/>
      <c r="O57" s="4"/>
    </row>
    <row r="58" spans="2:15" s="30" customFormat="1" ht="12.75">
      <c r="B58" s="41"/>
      <c r="C58" s="4"/>
      <c r="D58" s="4"/>
      <c r="E58" s="4"/>
      <c r="F58" s="42"/>
      <c r="G58" s="24"/>
      <c r="H58" s="3"/>
      <c r="K58" s="4"/>
      <c r="L58" s="4"/>
      <c r="M58" s="4"/>
      <c r="N58" s="4"/>
      <c r="O58" s="4"/>
    </row>
    <row r="59" spans="2:15" s="30" customFormat="1" ht="12.75">
      <c r="B59" s="41"/>
      <c r="C59" s="4"/>
      <c r="D59" s="4"/>
      <c r="E59" s="4"/>
      <c r="F59" s="42"/>
      <c r="G59" s="24"/>
      <c r="H59" s="3"/>
      <c r="K59" s="4"/>
      <c r="L59" s="4"/>
      <c r="M59" s="4"/>
      <c r="N59" s="4"/>
      <c r="O59" s="4"/>
    </row>
    <row r="60" spans="2:23" s="30" customFormat="1" ht="12.75">
      <c r="B60" s="6" t="str">
        <f>B1</f>
        <v>BSSRA Autumn League 2016  Section 1 - Division 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2:15" s="30" customFormat="1" ht="12.75">
      <c r="B61" s="43"/>
      <c r="K61" s="44"/>
      <c r="L61" s="44"/>
      <c r="M61" s="44"/>
      <c r="N61" s="44"/>
      <c r="O61" s="44"/>
    </row>
    <row r="62" spans="2:16" s="30" customFormat="1" ht="12.75">
      <c r="B62" s="43"/>
      <c r="K62" s="44"/>
      <c r="L62" s="44"/>
      <c r="M62" s="44"/>
      <c r="N62" s="44"/>
      <c r="O62" s="44"/>
      <c r="P62" s="1"/>
    </row>
    <row r="63" spans="2:22" s="30" customFormat="1" ht="12.75">
      <c r="B63" s="45" t="s">
        <v>53</v>
      </c>
      <c r="C63" s="46" t="s">
        <v>54</v>
      </c>
      <c r="D63" s="46"/>
      <c r="E63" s="46"/>
      <c r="F63" s="46"/>
      <c r="G63" s="47"/>
      <c r="H63" s="48" t="s">
        <v>7</v>
      </c>
      <c r="K63" s="44"/>
      <c r="L63" s="44"/>
      <c r="M63" s="44"/>
      <c r="N63" s="44"/>
      <c r="O63" s="44"/>
      <c r="P63" s="45" t="s">
        <v>55</v>
      </c>
      <c r="Q63" s="46" t="s">
        <v>54</v>
      </c>
      <c r="R63" s="46"/>
      <c r="S63" s="46"/>
      <c r="T63" s="46"/>
      <c r="U63" s="47"/>
      <c r="V63" s="48" t="s">
        <v>7</v>
      </c>
    </row>
    <row r="64" spans="2:22" s="30" customFormat="1" ht="12.75">
      <c r="B64" s="49"/>
      <c r="C64" s="4">
        <v>1</v>
      </c>
      <c r="D64" s="4">
        <v>2</v>
      </c>
      <c r="E64" s="4">
        <v>3</v>
      </c>
      <c r="F64" s="4">
        <v>4</v>
      </c>
      <c r="G64" s="4">
        <v>5</v>
      </c>
      <c r="H64" s="50"/>
      <c r="K64" s="44"/>
      <c r="L64" s="44"/>
      <c r="M64" s="44"/>
      <c r="N64" s="44"/>
      <c r="O64" s="44"/>
      <c r="P64" s="51"/>
      <c r="Q64" s="4">
        <v>1</v>
      </c>
      <c r="R64" s="4">
        <v>2</v>
      </c>
      <c r="S64" s="4">
        <v>3</v>
      </c>
      <c r="T64" s="4">
        <v>4</v>
      </c>
      <c r="U64" s="4">
        <v>5</v>
      </c>
      <c r="V64" s="50"/>
    </row>
    <row r="65" spans="2:22" s="30" customFormat="1" ht="18" customHeight="1">
      <c r="B65" s="52" t="s">
        <v>39</v>
      </c>
      <c r="C65" s="4">
        <v>95</v>
      </c>
      <c r="D65" s="4">
        <v>91</v>
      </c>
      <c r="E65" s="4">
        <v>90</v>
      </c>
      <c r="F65" s="4">
        <v>95</v>
      </c>
      <c r="G65" s="4">
        <v>94</v>
      </c>
      <c r="H65" s="53">
        <f>AVERAGE(C65:G65)</f>
        <v>93</v>
      </c>
      <c r="K65" s="44"/>
      <c r="L65" s="44"/>
      <c r="M65" s="44"/>
      <c r="N65" s="44"/>
      <c r="O65" s="44"/>
      <c r="P65" s="52" t="s">
        <v>9</v>
      </c>
      <c r="Q65" s="4">
        <v>98</v>
      </c>
      <c r="R65" s="4">
        <v>96</v>
      </c>
      <c r="S65" s="4">
        <v>98</v>
      </c>
      <c r="T65" s="4">
        <v>97</v>
      </c>
      <c r="U65" s="4">
        <v>97</v>
      </c>
      <c r="V65" s="53">
        <f>AVERAGE(Q65:U65)</f>
        <v>97.2</v>
      </c>
    </row>
    <row r="66" spans="2:22" s="30" customFormat="1" ht="18" customHeight="1">
      <c r="B66" s="52" t="s">
        <v>26</v>
      </c>
      <c r="C66" s="4">
        <v>91</v>
      </c>
      <c r="D66" s="4">
        <v>93</v>
      </c>
      <c r="E66" s="4">
        <v>91</v>
      </c>
      <c r="F66" s="4">
        <v>97</v>
      </c>
      <c r="G66" s="4">
        <v>91</v>
      </c>
      <c r="H66" s="53">
        <f>AVERAGE(C66:G66)</f>
        <v>92.6</v>
      </c>
      <c r="K66" s="44"/>
      <c r="L66" s="44"/>
      <c r="M66" s="44"/>
      <c r="N66" s="44"/>
      <c r="O66" s="44"/>
      <c r="P66" s="52" t="s">
        <v>52</v>
      </c>
      <c r="Q66" s="4">
        <v>97</v>
      </c>
      <c r="R66" s="4">
        <v>98</v>
      </c>
      <c r="S66" s="4">
        <v>96</v>
      </c>
      <c r="T66" s="4">
        <v>99</v>
      </c>
      <c r="U66" s="4">
        <v>95</v>
      </c>
      <c r="V66" s="53">
        <f>AVERAGE(Q66:U66)</f>
        <v>97</v>
      </c>
    </row>
    <row r="67" spans="2:22" s="30" customFormat="1" ht="18" customHeight="1">
      <c r="B67" s="52" t="s">
        <v>27</v>
      </c>
      <c r="C67" s="4">
        <v>85</v>
      </c>
      <c r="D67" s="4">
        <v>91</v>
      </c>
      <c r="E67" s="4">
        <v>94</v>
      </c>
      <c r="F67" s="4">
        <v>84</v>
      </c>
      <c r="G67" s="4">
        <v>91</v>
      </c>
      <c r="H67" s="53">
        <f>AVERAGE(C67:G67)</f>
        <v>89</v>
      </c>
      <c r="K67" s="44"/>
      <c r="L67" s="44"/>
      <c r="M67" s="44"/>
      <c r="N67" s="44"/>
      <c r="O67" s="44"/>
      <c r="P67" s="52" t="s">
        <v>35</v>
      </c>
      <c r="Q67" s="4">
        <v>94</v>
      </c>
      <c r="R67" s="4">
        <v>97</v>
      </c>
      <c r="S67" s="4">
        <v>97</v>
      </c>
      <c r="T67" s="4">
        <v>97</v>
      </c>
      <c r="U67" s="4">
        <v>99</v>
      </c>
      <c r="V67" s="53">
        <f>AVERAGE(Q67:U67)</f>
        <v>96.8</v>
      </c>
    </row>
    <row r="68" spans="2:22" s="30" customFormat="1" ht="18" customHeight="1">
      <c r="B68" s="52" t="s">
        <v>38</v>
      </c>
      <c r="C68" s="4">
        <v>91</v>
      </c>
      <c r="D68" s="4">
        <v>97</v>
      </c>
      <c r="E68" s="4">
        <v>97</v>
      </c>
      <c r="F68" s="4">
        <v>96</v>
      </c>
      <c r="G68" s="4">
        <v>96</v>
      </c>
      <c r="H68" s="53">
        <f>AVERAGE(C68:G68)</f>
        <v>95.4</v>
      </c>
      <c r="K68" s="44"/>
      <c r="L68" s="44"/>
      <c r="M68" s="44"/>
      <c r="N68" s="44"/>
      <c r="O68" s="44"/>
      <c r="P68" s="52" t="s">
        <v>51</v>
      </c>
      <c r="Q68" s="4">
        <v>95</v>
      </c>
      <c r="R68" s="4">
        <v>93</v>
      </c>
      <c r="S68" s="4">
        <v>97</v>
      </c>
      <c r="T68" s="4">
        <v>95</v>
      </c>
      <c r="U68" s="4">
        <v>99</v>
      </c>
      <c r="V68" s="53">
        <f>AVERAGE(Q68:U68)</f>
        <v>95.8</v>
      </c>
    </row>
    <row r="69" spans="2:22" s="30" customFormat="1" ht="18" customHeight="1">
      <c r="B69" s="52" t="s">
        <v>52</v>
      </c>
      <c r="C69" s="4">
        <v>97</v>
      </c>
      <c r="D69" s="4">
        <v>98</v>
      </c>
      <c r="E69" s="4">
        <v>96</v>
      </c>
      <c r="F69" s="4">
        <v>99</v>
      </c>
      <c r="G69" s="4">
        <v>95</v>
      </c>
      <c r="H69" s="53">
        <f>AVERAGE(C69:G69)</f>
        <v>97</v>
      </c>
      <c r="K69" s="44"/>
      <c r="L69" s="44"/>
      <c r="M69" s="44"/>
      <c r="N69" s="44"/>
      <c r="O69" s="44"/>
      <c r="P69" s="52" t="s">
        <v>11</v>
      </c>
      <c r="Q69" s="4">
        <v>92</v>
      </c>
      <c r="R69" s="4">
        <v>96</v>
      </c>
      <c r="S69" s="4">
        <v>98</v>
      </c>
      <c r="T69" s="4">
        <v>97</v>
      </c>
      <c r="U69" s="4">
        <v>95</v>
      </c>
      <c r="V69" s="53">
        <f>AVERAGE(Q69:U69)</f>
        <v>95.6</v>
      </c>
    </row>
    <row r="70" spans="2:22" s="30" customFormat="1" ht="12.75">
      <c r="B70" s="52" t="s">
        <v>37</v>
      </c>
      <c r="C70" s="4">
        <v>93</v>
      </c>
      <c r="D70" s="4">
        <v>95</v>
      </c>
      <c r="E70" s="4">
        <v>91</v>
      </c>
      <c r="F70" s="4">
        <v>95</v>
      </c>
      <c r="G70" s="4">
        <v>94</v>
      </c>
      <c r="H70" s="53">
        <f>AVERAGE(C70:G70)</f>
        <v>93.6</v>
      </c>
      <c r="K70" s="44"/>
      <c r="L70" s="44"/>
      <c r="M70" s="44"/>
      <c r="N70" s="44"/>
      <c r="O70" s="44"/>
      <c r="P70" s="52" t="s">
        <v>50</v>
      </c>
      <c r="Q70" s="4">
        <v>99</v>
      </c>
      <c r="R70" s="4">
        <v>94</v>
      </c>
      <c r="S70" s="4">
        <v>95</v>
      </c>
      <c r="T70" s="4">
        <v>94</v>
      </c>
      <c r="U70" s="4">
        <v>96</v>
      </c>
      <c r="V70" s="53">
        <f>AVERAGE(Q70:U70)</f>
        <v>95.6</v>
      </c>
    </row>
    <row r="71" spans="2:22" s="30" customFormat="1" ht="12.75">
      <c r="B71" s="52" t="s">
        <v>28</v>
      </c>
      <c r="C71" s="4">
        <v>88</v>
      </c>
      <c r="D71" s="4">
        <v>96</v>
      </c>
      <c r="E71" s="4">
        <v>92</v>
      </c>
      <c r="F71" s="4">
        <v>95</v>
      </c>
      <c r="G71" s="4">
        <v>98</v>
      </c>
      <c r="H71" s="53">
        <f>AVERAGE(C71:G71)</f>
        <v>93.8</v>
      </c>
      <c r="K71" s="44"/>
      <c r="L71" s="44"/>
      <c r="M71" s="44"/>
      <c r="N71" s="44"/>
      <c r="O71" s="44"/>
      <c r="P71" s="52" t="s">
        <v>38</v>
      </c>
      <c r="Q71" s="4">
        <v>91</v>
      </c>
      <c r="R71" s="4">
        <v>97</v>
      </c>
      <c r="S71" s="4">
        <v>97</v>
      </c>
      <c r="T71" s="4">
        <v>96</v>
      </c>
      <c r="U71" s="4">
        <v>96</v>
      </c>
      <c r="V71" s="53">
        <f>AVERAGE(Q71:U71)</f>
        <v>95.4</v>
      </c>
    </row>
    <row r="72" spans="2:22" s="30" customFormat="1" ht="12.75">
      <c r="B72" s="52" t="s">
        <v>43</v>
      </c>
      <c r="C72" s="4">
        <v>94</v>
      </c>
      <c r="D72" s="4">
        <v>93</v>
      </c>
      <c r="E72" s="4">
        <v>93</v>
      </c>
      <c r="F72" s="4">
        <v>91</v>
      </c>
      <c r="G72" s="4">
        <v>95</v>
      </c>
      <c r="H72" s="53">
        <f>AVERAGE(C72:G72)</f>
        <v>93.2</v>
      </c>
      <c r="K72" s="44"/>
      <c r="L72" s="44"/>
      <c r="M72" s="44"/>
      <c r="N72" s="44"/>
      <c r="O72" s="44"/>
      <c r="P72" s="52" t="s">
        <v>49</v>
      </c>
      <c r="Q72" s="40">
        <v>99</v>
      </c>
      <c r="R72" s="4">
        <v>97</v>
      </c>
      <c r="S72" s="4">
        <v>90</v>
      </c>
      <c r="T72" s="4">
        <v>94</v>
      </c>
      <c r="U72" s="4">
        <v>97</v>
      </c>
      <c r="V72" s="53">
        <f>AVERAGE(Q72:U72)</f>
        <v>95.4</v>
      </c>
    </row>
    <row r="73" spans="2:22" s="30" customFormat="1" ht="16.5" customHeight="1">
      <c r="B73" s="52" t="s">
        <v>44</v>
      </c>
      <c r="C73" s="4">
        <v>92</v>
      </c>
      <c r="D73" s="4">
        <v>93</v>
      </c>
      <c r="E73" s="4">
        <v>92</v>
      </c>
      <c r="F73" s="4">
        <v>92</v>
      </c>
      <c r="G73" s="4">
        <v>95</v>
      </c>
      <c r="H73" s="53">
        <f>AVERAGE(C73:G73)</f>
        <v>92.8</v>
      </c>
      <c r="K73" s="44"/>
      <c r="L73" s="44"/>
      <c r="M73" s="44"/>
      <c r="N73" s="44"/>
      <c r="O73" s="44"/>
      <c r="P73" s="52" t="s">
        <v>12</v>
      </c>
      <c r="Q73" s="4">
        <v>92</v>
      </c>
      <c r="R73" s="4">
        <v>96</v>
      </c>
      <c r="S73" s="4">
        <v>97</v>
      </c>
      <c r="T73" s="4">
        <v>94</v>
      </c>
      <c r="U73" s="4">
        <v>93</v>
      </c>
      <c r="V73" s="53">
        <f>AVERAGE(Q73:U73)</f>
        <v>94.4</v>
      </c>
    </row>
    <row r="74" spans="2:22" s="30" customFormat="1" ht="12.75">
      <c r="B74" s="52" t="s">
        <v>51</v>
      </c>
      <c r="C74" s="4">
        <v>95</v>
      </c>
      <c r="D74" s="4">
        <v>93</v>
      </c>
      <c r="E74" s="4">
        <v>97</v>
      </c>
      <c r="F74" s="4">
        <v>95</v>
      </c>
      <c r="G74" s="4">
        <v>99</v>
      </c>
      <c r="H74" s="53">
        <f>AVERAGE(C74:G74)</f>
        <v>95.8</v>
      </c>
      <c r="K74" s="44"/>
      <c r="L74" s="44"/>
      <c r="M74" s="44"/>
      <c r="N74" s="44"/>
      <c r="O74" s="44"/>
      <c r="P74" s="52" t="s">
        <v>28</v>
      </c>
      <c r="Q74" s="4">
        <v>88</v>
      </c>
      <c r="R74" s="4">
        <v>96</v>
      </c>
      <c r="S74" s="4">
        <v>92</v>
      </c>
      <c r="T74" s="4">
        <v>95</v>
      </c>
      <c r="U74" s="4">
        <v>98</v>
      </c>
      <c r="V74" s="53">
        <f>AVERAGE(Q74:U74)</f>
        <v>93.8</v>
      </c>
    </row>
    <row r="75" spans="2:22" s="30" customFormat="1" ht="16.5" customHeight="1">
      <c r="B75" s="52" t="s">
        <v>25</v>
      </c>
      <c r="C75" s="4">
        <v>90</v>
      </c>
      <c r="D75" s="4">
        <v>87</v>
      </c>
      <c r="E75" s="4">
        <v>89</v>
      </c>
      <c r="F75" s="4">
        <v>89</v>
      </c>
      <c r="G75" s="4">
        <v>95</v>
      </c>
      <c r="H75" s="53">
        <f>AVERAGE(C75:G75)</f>
        <v>90</v>
      </c>
      <c r="K75" s="44"/>
      <c r="L75" s="44"/>
      <c r="M75" s="44"/>
      <c r="N75" s="44"/>
      <c r="O75" s="44"/>
      <c r="P75" s="52" t="s">
        <v>16</v>
      </c>
      <c r="Q75" s="4">
        <v>96</v>
      </c>
      <c r="R75" s="4">
        <v>92</v>
      </c>
      <c r="S75" s="4">
        <v>93</v>
      </c>
      <c r="T75" s="4">
        <v>93</v>
      </c>
      <c r="U75" s="4">
        <v>95</v>
      </c>
      <c r="V75" s="53">
        <f>AVERAGE(Q75:U75)</f>
        <v>93.8</v>
      </c>
    </row>
    <row r="76" spans="2:22" s="30" customFormat="1" ht="16.5" customHeight="1">
      <c r="B76" s="52" t="s">
        <v>41</v>
      </c>
      <c r="C76" s="4">
        <v>95</v>
      </c>
      <c r="D76" s="4">
        <v>93</v>
      </c>
      <c r="E76" s="4">
        <v>91</v>
      </c>
      <c r="F76" s="4">
        <v>92</v>
      </c>
      <c r="G76" s="4">
        <v>94</v>
      </c>
      <c r="H76" s="53">
        <f>AVERAGE(C76:G76)</f>
        <v>93</v>
      </c>
      <c r="K76" s="44"/>
      <c r="L76" s="44"/>
      <c r="M76" s="44"/>
      <c r="N76" s="44"/>
      <c r="O76" s="44"/>
      <c r="P76" s="52" t="s">
        <v>37</v>
      </c>
      <c r="Q76" s="4">
        <v>93</v>
      </c>
      <c r="R76" s="4">
        <v>95</v>
      </c>
      <c r="S76" s="4">
        <v>91</v>
      </c>
      <c r="T76" s="4">
        <v>95</v>
      </c>
      <c r="U76" s="4">
        <v>94</v>
      </c>
      <c r="V76" s="53">
        <f>AVERAGE(Q76:U76)</f>
        <v>93.6</v>
      </c>
    </row>
    <row r="77" spans="2:22" s="30" customFormat="1" ht="16.5" customHeight="1">
      <c r="B77" s="52" t="s">
        <v>9</v>
      </c>
      <c r="C77" s="4">
        <v>98</v>
      </c>
      <c r="D77" s="4">
        <v>96</v>
      </c>
      <c r="E77" s="4">
        <v>98</v>
      </c>
      <c r="F77" s="4">
        <v>97</v>
      </c>
      <c r="G77" s="4">
        <v>97</v>
      </c>
      <c r="H77" s="53">
        <f>AVERAGE(C77:G77)</f>
        <v>97.2</v>
      </c>
      <c r="K77" s="44"/>
      <c r="L77" s="44"/>
      <c r="M77" s="44"/>
      <c r="N77" s="44"/>
      <c r="O77" s="44"/>
      <c r="P77" s="52" t="s">
        <v>43</v>
      </c>
      <c r="Q77" s="4">
        <v>94</v>
      </c>
      <c r="R77" s="4">
        <v>93</v>
      </c>
      <c r="S77" s="4">
        <v>93</v>
      </c>
      <c r="T77" s="4">
        <v>91</v>
      </c>
      <c r="U77" s="4">
        <v>95</v>
      </c>
      <c r="V77" s="53">
        <f>AVERAGE(Q77:U77)</f>
        <v>93.2</v>
      </c>
    </row>
    <row r="78" spans="2:22" s="30" customFormat="1" ht="16.5" customHeight="1">
      <c r="B78" s="52" t="s">
        <v>16</v>
      </c>
      <c r="C78" s="4">
        <v>96</v>
      </c>
      <c r="D78" s="4">
        <v>92</v>
      </c>
      <c r="E78" s="4">
        <v>93</v>
      </c>
      <c r="F78" s="4">
        <v>93</v>
      </c>
      <c r="G78" s="4">
        <v>95</v>
      </c>
      <c r="H78" s="53">
        <f>AVERAGE(C78:G78)</f>
        <v>93.8</v>
      </c>
      <c r="K78" s="44"/>
      <c r="L78" s="44"/>
      <c r="M78" s="44"/>
      <c r="N78" s="44"/>
      <c r="O78" s="44"/>
      <c r="P78" s="52" t="s">
        <v>39</v>
      </c>
      <c r="Q78" s="4">
        <v>95</v>
      </c>
      <c r="R78" s="4">
        <v>91</v>
      </c>
      <c r="S78" s="4">
        <v>90</v>
      </c>
      <c r="T78" s="4">
        <v>95</v>
      </c>
      <c r="U78" s="4">
        <v>94</v>
      </c>
      <c r="V78" s="53">
        <f>AVERAGE(Q78:U78)</f>
        <v>93</v>
      </c>
    </row>
    <row r="79" spans="2:22" s="30" customFormat="1" ht="16.5" customHeight="1">
      <c r="B79" s="52" t="s">
        <v>11</v>
      </c>
      <c r="C79" s="4">
        <v>92</v>
      </c>
      <c r="D79" s="4">
        <v>96</v>
      </c>
      <c r="E79" s="4">
        <v>98</v>
      </c>
      <c r="F79" s="4">
        <v>97</v>
      </c>
      <c r="G79" s="4">
        <v>95</v>
      </c>
      <c r="H79" s="53">
        <f>AVERAGE(C79:G79)</f>
        <v>95.6</v>
      </c>
      <c r="K79" s="44"/>
      <c r="L79" s="44"/>
      <c r="M79" s="44"/>
      <c r="N79" s="44"/>
      <c r="O79" s="44"/>
      <c r="P79" s="52" t="s">
        <v>41</v>
      </c>
      <c r="Q79" s="4">
        <v>95</v>
      </c>
      <c r="R79" s="4">
        <v>93</v>
      </c>
      <c r="S79" s="4">
        <v>91</v>
      </c>
      <c r="T79" s="4">
        <v>92</v>
      </c>
      <c r="U79" s="4">
        <v>94</v>
      </c>
      <c r="V79" s="53">
        <f>AVERAGE(Q79:U79)</f>
        <v>93</v>
      </c>
    </row>
    <row r="80" spans="2:22" s="30" customFormat="1" ht="12.75">
      <c r="B80" s="52" t="s">
        <v>36</v>
      </c>
      <c r="C80" s="4">
        <v>92</v>
      </c>
      <c r="D80" s="4">
        <v>90</v>
      </c>
      <c r="E80" s="4">
        <v>93</v>
      </c>
      <c r="F80" s="4">
        <v>89</v>
      </c>
      <c r="G80" s="4">
        <v>94</v>
      </c>
      <c r="H80" s="53">
        <f>AVERAGE(C80:G80)</f>
        <v>91.6</v>
      </c>
      <c r="K80" s="44"/>
      <c r="L80" s="44"/>
      <c r="M80" s="44"/>
      <c r="N80" s="44"/>
      <c r="O80" s="44"/>
      <c r="P80" s="52" t="s">
        <v>14</v>
      </c>
      <c r="Q80" s="4">
        <v>92</v>
      </c>
      <c r="R80" s="4">
        <v>92</v>
      </c>
      <c r="S80" s="4">
        <v>93</v>
      </c>
      <c r="T80" s="4">
        <v>96</v>
      </c>
      <c r="U80" s="4">
        <v>92</v>
      </c>
      <c r="V80" s="53">
        <f>AVERAGE(Q80:U80)</f>
        <v>93</v>
      </c>
    </row>
    <row r="81" spans="2:22" s="30" customFormat="1" ht="16.5" customHeight="1">
      <c r="B81" s="52" t="s">
        <v>42</v>
      </c>
      <c r="C81" s="4">
        <v>90</v>
      </c>
      <c r="D81" s="4">
        <v>92</v>
      </c>
      <c r="E81" s="4">
        <v>88</v>
      </c>
      <c r="F81" s="4">
        <v>95</v>
      </c>
      <c r="G81" s="4">
        <v>92</v>
      </c>
      <c r="H81" s="53">
        <f>AVERAGE(C81:G81)</f>
        <v>91.4</v>
      </c>
      <c r="I81" s="1"/>
      <c r="K81" s="44"/>
      <c r="L81" s="44"/>
      <c r="M81" s="44"/>
      <c r="N81" s="44"/>
      <c r="O81" s="44"/>
      <c r="P81" s="52" t="s">
        <v>44</v>
      </c>
      <c r="Q81" s="4">
        <v>92</v>
      </c>
      <c r="R81" s="4">
        <v>93</v>
      </c>
      <c r="S81" s="4">
        <v>92</v>
      </c>
      <c r="T81" s="4">
        <v>92</v>
      </c>
      <c r="U81" s="4">
        <v>95</v>
      </c>
      <c r="V81" s="53">
        <f>AVERAGE(Q81:U81)</f>
        <v>92.8</v>
      </c>
    </row>
    <row r="82" spans="2:22" ht="16.5" customHeight="1">
      <c r="B82" s="52" t="s">
        <v>50</v>
      </c>
      <c r="C82" s="4">
        <v>99</v>
      </c>
      <c r="D82" s="4">
        <v>94</v>
      </c>
      <c r="E82" s="4">
        <v>95</v>
      </c>
      <c r="F82" s="4">
        <v>94</v>
      </c>
      <c r="G82" s="4">
        <v>96</v>
      </c>
      <c r="H82" s="53">
        <f>AVERAGE(C82:G82)</f>
        <v>95.6</v>
      </c>
      <c r="P82" s="52" t="s">
        <v>26</v>
      </c>
      <c r="Q82" s="4">
        <v>91</v>
      </c>
      <c r="R82" s="4">
        <v>93</v>
      </c>
      <c r="S82" s="4">
        <v>91</v>
      </c>
      <c r="T82" s="4">
        <v>97</v>
      </c>
      <c r="U82" s="4">
        <v>91</v>
      </c>
      <c r="V82" s="53">
        <f>AVERAGE(Q82:U82)</f>
        <v>92.6</v>
      </c>
    </row>
    <row r="83" spans="2:22" ht="16.5" customHeight="1">
      <c r="B83" s="52" t="s">
        <v>49</v>
      </c>
      <c r="C83" s="40">
        <v>99</v>
      </c>
      <c r="D83" s="4">
        <v>97</v>
      </c>
      <c r="E83" s="4">
        <v>90</v>
      </c>
      <c r="F83" s="4">
        <v>94</v>
      </c>
      <c r="G83" s="4">
        <v>97</v>
      </c>
      <c r="H83" s="53">
        <f>AVERAGE(C83:G83)</f>
        <v>95.4</v>
      </c>
      <c r="P83" s="52" t="s">
        <v>36</v>
      </c>
      <c r="Q83" s="4">
        <v>92</v>
      </c>
      <c r="R83" s="4">
        <v>90</v>
      </c>
      <c r="S83" s="4">
        <v>93</v>
      </c>
      <c r="T83" s="4">
        <v>89</v>
      </c>
      <c r="U83" s="4">
        <v>94</v>
      </c>
      <c r="V83" s="53">
        <f>AVERAGE(Q83:U83)</f>
        <v>91.6</v>
      </c>
    </row>
    <row r="84" spans="2:22" ht="12.75">
      <c r="B84" s="52" t="s">
        <v>35</v>
      </c>
      <c r="C84" s="4">
        <v>94</v>
      </c>
      <c r="D84" s="4">
        <v>97</v>
      </c>
      <c r="E84" s="4">
        <v>97</v>
      </c>
      <c r="F84" s="4">
        <v>97</v>
      </c>
      <c r="G84" s="4">
        <v>99</v>
      </c>
      <c r="H84" s="53">
        <f>AVERAGE(C84:G84)</f>
        <v>96.8</v>
      </c>
      <c r="P84" s="52" t="s">
        <v>42</v>
      </c>
      <c r="Q84" s="4">
        <v>90</v>
      </c>
      <c r="R84" s="4">
        <v>92</v>
      </c>
      <c r="S84" s="4">
        <v>88</v>
      </c>
      <c r="T84" s="4">
        <v>95</v>
      </c>
      <c r="U84" s="4">
        <v>92</v>
      </c>
      <c r="V84" s="53">
        <f>AVERAGE(Q84:U84)</f>
        <v>91.4</v>
      </c>
    </row>
    <row r="85" spans="2:22" ht="16.5" customHeight="1">
      <c r="B85" s="52" t="s">
        <v>14</v>
      </c>
      <c r="C85" s="4">
        <v>92</v>
      </c>
      <c r="D85" s="4">
        <v>92</v>
      </c>
      <c r="E85" s="4">
        <v>93</v>
      </c>
      <c r="F85" s="4">
        <v>96</v>
      </c>
      <c r="G85" s="4">
        <v>92</v>
      </c>
      <c r="H85" s="53">
        <f>AVERAGE(C85:G85)</f>
        <v>93</v>
      </c>
      <c r="P85" s="52" t="s">
        <v>48</v>
      </c>
      <c r="Q85" s="4">
        <v>86</v>
      </c>
      <c r="R85" s="4">
        <v>93</v>
      </c>
      <c r="S85" s="4">
        <v>91</v>
      </c>
      <c r="T85" s="4">
        <v>93</v>
      </c>
      <c r="U85" s="4">
        <v>92</v>
      </c>
      <c r="V85" s="53">
        <f>AVERAGE(Q85:U85)</f>
        <v>91</v>
      </c>
    </row>
    <row r="86" spans="2:22" ht="12.75">
      <c r="B86" s="52" t="s">
        <v>12</v>
      </c>
      <c r="C86" s="4">
        <v>92</v>
      </c>
      <c r="D86" s="4">
        <v>96</v>
      </c>
      <c r="E86" s="4">
        <v>97</v>
      </c>
      <c r="F86" s="4">
        <v>94</v>
      </c>
      <c r="G86" s="4">
        <v>93</v>
      </c>
      <c r="H86" s="53">
        <f>AVERAGE(C86:G86)</f>
        <v>94.4</v>
      </c>
      <c r="P86" s="52" t="s">
        <v>25</v>
      </c>
      <c r="Q86" s="4">
        <v>90</v>
      </c>
      <c r="R86" s="4">
        <v>87</v>
      </c>
      <c r="S86" s="4">
        <v>89</v>
      </c>
      <c r="T86" s="4">
        <v>89</v>
      </c>
      <c r="U86" s="4">
        <v>95</v>
      </c>
      <c r="V86" s="53">
        <f>AVERAGE(Q86:U86)</f>
        <v>90</v>
      </c>
    </row>
    <row r="87" spans="2:22" ht="16.5" customHeight="1">
      <c r="B87" s="52" t="s">
        <v>48</v>
      </c>
      <c r="C87" s="4">
        <v>86</v>
      </c>
      <c r="D87" s="4">
        <v>93</v>
      </c>
      <c r="E87" s="4">
        <v>91</v>
      </c>
      <c r="F87" s="4">
        <v>93</v>
      </c>
      <c r="G87" s="4">
        <v>92</v>
      </c>
      <c r="H87" s="53">
        <f>AVERAGE(C87:G87)</f>
        <v>91</v>
      </c>
      <c r="P87" s="52" t="s">
        <v>24</v>
      </c>
      <c r="Q87" s="4">
        <v>89</v>
      </c>
      <c r="R87" s="4">
        <v>91</v>
      </c>
      <c r="S87" s="4">
        <v>89</v>
      </c>
      <c r="T87" s="4">
        <v>90</v>
      </c>
      <c r="U87" s="4">
        <v>91</v>
      </c>
      <c r="V87" s="53">
        <f>AVERAGE(Q87:U87)</f>
        <v>90</v>
      </c>
    </row>
    <row r="88" spans="2:22" ht="18" customHeight="1">
      <c r="B88" s="52" t="s">
        <v>24</v>
      </c>
      <c r="C88" s="4">
        <v>89</v>
      </c>
      <c r="D88" s="4">
        <v>91</v>
      </c>
      <c r="E88" s="4">
        <v>89</v>
      </c>
      <c r="F88" s="4">
        <v>90</v>
      </c>
      <c r="G88" s="4">
        <v>91</v>
      </c>
      <c r="H88" s="53">
        <f>AVERAGE(C88:G88)</f>
        <v>90</v>
      </c>
      <c r="P88" s="52" t="s">
        <v>27</v>
      </c>
      <c r="Q88" s="4">
        <v>85</v>
      </c>
      <c r="R88" s="4">
        <v>91</v>
      </c>
      <c r="S88" s="4">
        <v>94</v>
      </c>
      <c r="T88" s="4">
        <v>84</v>
      </c>
      <c r="U88" s="4">
        <v>91</v>
      </c>
      <c r="V88" s="53">
        <f>AVERAGE(Q88:U88)</f>
        <v>89</v>
      </c>
    </row>
    <row r="89" spans="2:22" ht="16.5" customHeight="1">
      <c r="B89" s="54"/>
      <c r="C89" s="40"/>
      <c r="D89" s="4"/>
      <c r="E89" s="4"/>
      <c r="F89" s="4"/>
      <c r="G89" s="4"/>
      <c r="H89" s="53"/>
      <c r="P89" s="52"/>
      <c r="Q89" s="4"/>
      <c r="R89" s="4"/>
      <c r="S89" s="4"/>
      <c r="T89" s="4"/>
      <c r="U89" s="4"/>
      <c r="V89" s="53"/>
    </row>
    <row r="90" spans="2:22" ht="12.75">
      <c r="B90" s="54"/>
      <c r="C90" s="4"/>
      <c r="D90" s="4"/>
      <c r="E90" s="4"/>
      <c r="F90" s="4"/>
      <c r="H90" s="53"/>
      <c r="P90" s="52"/>
      <c r="Q90" s="4"/>
      <c r="R90" s="4"/>
      <c r="S90" s="4"/>
      <c r="T90" s="4"/>
      <c r="U90" s="4"/>
      <c r="V90" s="53"/>
    </row>
    <row r="91" spans="2:22" ht="12.75">
      <c r="B91" s="54"/>
      <c r="C91" s="4"/>
      <c r="D91" s="4"/>
      <c r="E91" s="4"/>
      <c r="F91" s="4"/>
      <c r="H91" s="53"/>
      <c r="P91" s="52"/>
      <c r="Q91" s="4"/>
      <c r="R91" s="4"/>
      <c r="S91" s="4"/>
      <c r="T91" s="4"/>
      <c r="U91" s="4"/>
      <c r="V91" s="53"/>
    </row>
    <row r="92" spans="2:22" ht="12.75">
      <c r="B92" s="54"/>
      <c r="C92" s="4"/>
      <c r="D92" s="4"/>
      <c r="E92" s="4"/>
      <c r="F92" s="4"/>
      <c r="H92" s="53"/>
      <c r="P92" s="52"/>
      <c r="Q92" s="4"/>
      <c r="R92" s="4"/>
      <c r="S92" s="4"/>
      <c r="T92" s="4"/>
      <c r="U92" s="4"/>
      <c r="V92" s="53"/>
    </row>
    <row r="93" spans="2:22" ht="12.75">
      <c r="B93" s="54"/>
      <c r="C93" s="4"/>
      <c r="D93" s="4"/>
      <c r="E93" s="4"/>
      <c r="F93" s="4"/>
      <c r="H93" s="53"/>
      <c r="P93" s="52"/>
      <c r="Q93" s="4"/>
      <c r="R93" s="4"/>
      <c r="S93" s="4"/>
      <c r="T93" s="4"/>
      <c r="V93" s="53"/>
    </row>
    <row r="94" spans="2:22" ht="12.75">
      <c r="B94" s="55"/>
      <c r="C94" s="56"/>
      <c r="D94" s="56"/>
      <c r="E94" s="56"/>
      <c r="F94" s="56"/>
      <c r="G94" s="57"/>
      <c r="H94" s="58"/>
      <c r="P94" s="59"/>
      <c r="Q94" s="56"/>
      <c r="R94" s="56"/>
      <c r="S94" s="56"/>
      <c r="T94" s="56"/>
      <c r="U94" s="56"/>
      <c r="V94" s="58"/>
    </row>
  </sheetData>
  <sheetProtection selectLockedCells="1" selectUnlockedCells="1"/>
  <mergeCells count="6">
    <mergeCell ref="B1:W1"/>
    <mergeCell ref="Q23:T23"/>
    <mergeCell ref="P47:U47"/>
    <mergeCell ref="B60:W60"/>
    <mergeCell ref="C63:F63"/>
    <mergeCell ref="Q63:T63"/>
  </mergeCells>
  <hyperlinks>
    <hyperlink ref="Q21" r:id="rId1" display="dpc@canford.com"/>
  </hyperlink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2015-02-05T13:31:30Z</cp:lastPrinted>
  <dcterms:created xsi:type="dcterms:W3CDTF">1999-01-06T09:31:21Z</dcterms:created>
  <dcterms:modified xsi:type="dcterms:W3CDTF">2017-02-24T21:10:08Z</dcterms:modified>
  <cp:category/>
  <cp:version/>
  <cp:contentType/>
  <cp:contentStatus/>
  <cp:revision>1</cp:revision>
</cp:coreProperties>
</file>