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<sst xmlns="http://schemas.openxmlformats.org/spreadsheetml/2006/main" count="137" uniqueCount="55">
  <si>
    <t>BSSRA Spring League 2017  Section 1 - Division 3</t>
  </si>
  <si>
    <t>30/1</t>
  </si>
  <si>
    <t>20/2</t>
  </si>
  <si>
    <t>6/3</t>
  </si>
  <si>
    <t>20/3</t>
  </si>
  <si>
    <t>Wellington B</t>
  </si>
  <si>
    <t>Mean</t>
  </si>
  <si>
    <t>Voncheck C</t>
  </si>
  <si>
    <t>Oakland G</t>
  </si>
  <si>
    <t>Sheng W</t>
  </si>
  <si>
    <t>Bennet L</t>
  </si>
  <si>
    <t>Hu R</t>
  </si>
  <si>
    <t>Total</t>
  </si>
  <si>
    <t>Handicapped Total</t>
  </si>
  <si>
    <t>Bradfield A</t>
  </si>
  <si>
    <t xml:space="preserve">                                                  </t>
  </si>
  <si>
    <t>Wilkins M</t>
  </si>
  <si>
    <t>Sewell E</t>
  </si>
  <si>
    <t>Donovan H</t>
  </si>
  <si>
    <t>Wittenburg L</t>
  </si>
  <si>
    <t>Dixon J</t>
  </si>
  <si>
    <t>Dan Culley</t>
  </si>
  <si>
    <t>Dauntsey's B</t>
  </si>
  <si>
    <t xml:space="preserve"> </t>
  </si>
  <si>
    <t>Canford School</t>
  </si>
  <si>
    <t>Tew E</t>
  </si>
  <si>
    <t>07557562822</t>
  </si>
  <si>
    <t>Rosen A</t>
  </si>
  <si>
    <t>dpc@canford.com</t>
  </si>
  <si>
    <t>Jackson E</t>
  </si>
  <si>
    <t>Edwards W</t>
  </si>
  <si>
    <t>Drew G</t>
  </si>
  <si>
    <t xml:space="preserve">Handicaps </t>
  </si>
  <si>
    <t>George Watson's College B</t>
  </si>
  <si>
    <t>Taylor F</t>
  </si>
  <si>
    <t>Allan A</t>
  </si>
  <si>
    <t>Donaldson A</t>
  </si>
  <si>
    <t>Carswell</t>
  </si>
  <si>
    <t>Greshams C</t>
  </si>
  <si>
    <t>D'Harcourt K</t>
  </si>
  <si>
    <t>Todd A</t>
  </si>
  <si>
    <t>Tancred T</t>
  </si>
  <si>
    <t>Perry-Warnes N</t>
  </si>
  <si>
    <t>Adams D/Ward G</t>
  </si>
  <si>
    <t>Score Table</t>
  </si>
  <si>
    <t>Position</t>
  </si>
  <si>
    <t>Ellesmere College B</t>
  </si>
  <si>
    <t>Bain A</t>
  </si>
  <si>
    <t>Manton M</t>
  </si>
  <si>
    <t>Knowles J</t>
  </si>
  <si>
    <t>Sinta M</t>
  </si>
  <si>
    <t>Howarth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</si>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</sst>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@"/>
    <numFmt numFmtId="167" formatCode="0.00"/>
    <numFmt numFmtId="168" formatCode="0"/>
    <numFmt numFmtId="169" formatCode="DD/MM/YYYY"/>
    <numFmt numFmtId="170" formatCode="0;\-0;;@"/>
  </numFmts>
  <fonts count="14">
    <font>
      <sz val="10"/>
      <name val="Arial"/>
      <family val="2"/>
    </font>
    <font>
      <sz val="11"/>
      <name val="Gill Sans Light"/>
      <family val="2"/>
    </font>
    <font>
      <b/>
      <sz val="14"/>
      <name val="Gill Sans Light"/>
      <family val="2"/>
    </font>
    <font>
      <sz val="8"/>
      <name val="Gill Sans Light"/>
      <family val="2"/>
    </font>
    <font>
      <b/>
      <sz val="11"/>
      <name val="Gill Sans Light"/>
      <family val="2"/>
    </font>
    <font>
      <b/>
      <sz val="8"/>
      <name val="Gill Sans Light"/>
      <family val="2"/>
    </font>
    <font>
      <b/>
      <sz val="11"/>
      <color indexed="10"/>
      <name val="Gill Sans Light"/>
      <family val="2"/>
    </font>
    <font>
      <sz val="11"/>
      <color indexed="10"/>
      <name val="Gill Sans Light"/>
      <family val="2"/>
    </font>
    <font>
      <sz val="10"/>
      <name val="Gill Sans Light"/>
      <family val="2"/>
    </font>
    <font>
      <u val="single"/>
      <sz val="10"/>
      <color indexed="12"/>
      <name val="Gill Sans Light"/>
      <family val="2"/>
    </font>
    <font>
      <u val="single"/>
      <sz val="10"/>
      <color indexed="12"/>
      <name val="Arial"/>
      <family val="2"/>
    </font>
    <font>
      <sz val="9"/>
      <name val="Gill Sans Light"/>
      <family val="2"/>
    </font>
    <font>
      <b/>
      <sz val="10"/>
      <name val="Gill Sans Light"/>
      <family val="2"/>
    </font>
    <font>
      <b/>
      <sz val="12"/>
      <name val="Gill Sans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6" fontId="5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1" fillId="0" borderId="0" xfId="0" applyFont="1" applyBorder="1" applyAlignment="1">
      <alignment horizontal="left" vertical="top" wrapText="1"/>
    </xf>
    <xf numFmtId="164" fontId="8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8" fontId="8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6" fontId="1" fillId="0" borderId="0" xfId="0" applyNumberFormat="1" applyFont="1" applyBorder="1" applyAlignment="1">
      <alignment/>
    </xf>
    <xf numFmtId="164" fontId="9" fillId="0" borderId="0" xfId="20" applyNumberFormat="1" applyFont="1" applyFill="1" applyBorder="1" applyAlignment="1" applyProtection="1">
      <alignment horizontal="left"/>
      <protection/>
    </xf>
    <xf numFmtId="169" fontId="1" fillId="0" borderId="0" xfId="0" applyNumberFormat="1" applyFont="1" applyBorder="1" applyAlignment="1">
      <alignment horizontal="left"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0" fillId="0" borderId="0" xfId="20" applyNumberFormat="1" applyFill="1" applyBorder="1" applyAlignment="1" applyProtection="1">
      <alignment horizontal="left"/>
      <protection/>
    </xf>
    <xf numFmtId="168" fontId="9" fillId="0" borderId="0" xfId="20" applyNumberFormat="1" applyFont="1" applyFill="1" applyBorder="1" applyAlignment="1" applyProtection="1">
      <alignment horizontal="left"/>
      <protection/>
    </xf>
    <xf numFmtId="168" fontId="1" fillId="0" borderId="0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70" fontId="11" fillId="0" borderId="0" xfId="0" applyNumberFormat="1" applyFont="1" applyBorder="1" applyAlignment="1">
      <alignment horizontal="right"/>
    </xf>
    <xf numFmtId="164" fontId="4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2" fillId="0" borderId="2" xfId="0" applyFont="1" applyBorder="1" applyAlignment="1">
      <alignment/>
    </xf>
    <xf numFmtId="165" fontId="13" fillId="0" borderId="3" xfId="0" applyNumberFormat="1" applyFont="1" applyBorder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8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5" fontId="8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Zeros="0" tabSelected="1" workbookViewId="0" topLeftCell="A1">
      <selection activeCell="O7" sqref="O7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3"/>
      <c r="Q2" s="3"/>
      <c r="R2" s="3"/>
      <c r="S2" s="3"/>
      <c r="T2" s="3"/>
      <c r="U2" s="7"/>
      <c r="V2" s="7"/>
    </row>
    <row r="3" spans="1:22" ht="12.75">
      <c r="A3" s="8"/>
      <c r="B3" s="9" t="s">
        <v>1</v>
      </c>
      <c r="C3" s="9" t="s">
        <v>1</v>
      </c>
      <c r="D3" s="9" t="s">
        <v>2</v>
      </c>
      <c r="E3" s="9" t="s">
        <v>3</v>
      </c>
      <c r="F3" s="9" t="s">
        <v>4</v>
      </c>
      <c r="G3" s="7"/>
      <c r="O3" s="8"/>
      <c r="P3" s="10"/>
      <c r="Q3" s="10"/>
      <c r="R3" s="10"/>
      <c r="S3" s="10"/>
      <c r="T3" s="10"/>
      <c r="U3" s="7"/>
      <c r="V3" s="7"/>
    </row>
    <row r="4" spans="1:15" ht="15.75" customHeight="1">
      <c r="A4" s="11" t="s">
        <v>5</v>
      </c>
      <c r="B4" s="3"/>
      <c r="C4" s="3"/>
      <c r="D4" s="3"/>
      <c r="E4" s="3"/>
      <c r="F4" s="3"/>
      <c r="G4" s="8" t="s">
        <v>6</v>
      </c>
      <c r="O4" s="8"/>
    </row>
    <row r="5" spans="1:15" ht="12.75">
      <c r="A5" s="1" t="s">
        <v>7</v>
      </c>
      <c r="B5" s="3">
        <v>93</v>
      </c>
      <c r="C5" s="3">
        <v>90</v>
      </c>
      <c r="D5" s="3">
        <v>96</v>
      </c>
      <c r="E5" s="3">
        <v>93</v>
      </c>
      <c r="F5" s="3">
        <v>91</v>
      </c>
      <c r="G5" s="7">
        <f>AVERAGE(B5:F5)</f>
        <v>92.6</v>
      </c>
      <c r="O5" s="12"/>
    </row>
    <row r="6" spans="1:15" ht="12.75">
      <c r="A6" s="1" t="s">
        <v>8</v>
      </c>
      <c r="B6" s="3">
        <v>91</v>
      </c>
      <c r="C6" s="3">
        <v>95</v>
      </c>
      <c r="D6" s="3">
        <v>97</v>
      </c>
      <c r="E6" s="3">
        <v>97</v>
      </c>
      <c r="F6" s="3">
        <v>95</v>
      </c>
      <c r="G6" s="7">
        <f>AVERAGE(B6:F6)</f>
        <v>95</v>
      </c>
      <c r="O6" s="12"/>
    </row>
    <row r="7" spans="1:21" ht="15.75" customHeight="1">
      <c r="A7" s="1" t="s">
        <v>9</v>
      </c>
      <c r="B7" s="3">
        <v>95</v>
      </c>
      <c r="C7" s="3">
        <v>96</v>
      </c>
      <c r="D7" s="3">
        <v>94</v>
      </c>
      <c r="E7" s="3">
        <v>98</v>
      </c>
      <c r="F7" s="3">
        <v>95</v>
      </c>
      <c r="G7" s="7">
        <f>AVERAGE(B7:F7)</f>
        <v>95.6</v>
      </c>
      <c r="O7" s="12"/>
      <c r="P7" s="13"/>
      <c r="Q7" s="13"/>
      <c r="R7" s="13"/>
      <c r="S7" s="13"/>
      <c r="T7" s="13"/>
      <c r="U7" s="13"/>
    </row>
    <row r="8" spans="1:21" ht="12.75">
      <c r="A8" s="1" t="s">
        <v>10</v>
      </c>
      <c r="B8" s="3">
        <v>95</v>
      </c>
      <c r="C8" s="3">
        <v>97</v>
      </c>
      <c r="D8" s="3">
        <v>97</v>
      </c>
      <c r="E8" s="3">
        <v>96</v>
      </c>
      <c r="F8" s="3">
        <v>96</v>
      </c>
      <c r="G8" s="7">
        <f>AVERAGE(B8:F8)</f>
        <v>96.2</v>
      </c>
      <c r="O8" s="12"/>
      <c r="P8" s="13"/>
      <c r="Q8" s="13"/>
      <c r="R8" s="13"/>
      <c r="S8" s="13"/>
      <c r="T8" s="13"/>
      <c r="U8" s="13"/>
    </row>
    <row r="9" spans="1:21" ht="12.75">
      <c r="A9" s="1" t="s">
        <v>11</v>
      </c>
      <c r="B9" s="3">
        <v>91</v>
      </c>
      <c r="C9" s="3">
        <v>94</v>
      </c>
      <c r="D9" s="3">
        <v>95</v>
      </c>
      <c r="E9" s="3">
        <v>95</v>
      </c>
      <c r="F9" s="3">
        <v>95</v>
      </c>
      <c r="G9" s="7">
        <f>AVERAGE(B9:F9)</f>
        <v>94</v>
      </c>
      <c r="P9" s="13"/>
      <c r="Q9" s="13"/>
      <c r="R9" s="13"/>
      <c r="S9" s="13"/>
      <c r="T9" s="13"/>
      <c r="U9" s="13"/>
    </row>
    <row r="10" spans="1:21" ht="15.75" customHeight="1">
      <c r="A10" s="14" t="s">
        <v>12</v>
      </c>
      <c r="B10" s="15">
        <f>SUM(B5:B9)</f>
        <v>465</v>
      </c>
      <c r="C10" s="15">
        <f>SUM(C5:C9)</f>
        <v>472</v>
      </c>
      <c r="D10" s="15">
        <f>SUM(D5:D9)</f>
        <v>479</v>
      </c>
      <c r="E10" s="15">
        <f>SUM(E5:E9)</f>
        <v>479</v>
      </c>
      <c r="F10" s="15">
        <f>SUM(F5:F9)</f>
        <v>472</v>
      </c>
      <c r="G10" s="16">
        <f>AVERAGE(B10:F10)</f>
        <v>473.4</v>
      </c>
      <c r="P10" s="13"/>
      <c r="Q10" s="13"/>
      <c r="R10" s="13"/>
      <c r="S10" s="13"/>
      <c r="T10" s="13"/>
      <c r="U10" s="13"/>
    </row>
    <row r="11" spans="1:21" ht="12.75">
      <c r="A11" s="14" t="s">
        <v>13</v>
      </c>
      <c r="B11" s="15">
        <f>IF(SUM(B5:B9)=0,0,SUM(B5:B9)+$P28)</f>
        <v>465</v>
      </c>
      <c r="C11" s="15">
        <f>IF(SUM(C5:C9)=0,0,SUM(C5:C9)+$P28)</f>
        <v>472</v>
      </c>
      <c r="D11" s="15">
        <f>IF(SUM(D5:D9)=0,0,SUM(D5:D9)+$P28)</f>
        <v>479</v>
      </c>
      <c r="E11" s="15">
        <f>IF(SUM(E5:E9)=0,0,SUM(E5:E9)+$P28)</f>
        <v>479</v>
      </c>
      <c r="F11" s="15">
        <f>IF(SUM(F5:F9)=0,0,SUM(F5:F9)+$P28)</f>
        <v>472</v>
      </c>
      <c r="G11" s="16">
        <f>AVERAGE(B11:F11)</f>
        <v>473.4</v>
      </c>
      <c r="O11" s="17"/>
      <c r="P11" s="13"/>
      <c r="Q11" s="13"/>
      <c r="R11" s="13"/>
      <c r="S11" s="13"/>
      <c r="T11" s="13"/>
      <c r="U11" s="13"/>
    </row>
    <row r="12" spans="1:21" ht="12.75">
      <c r="A12" s="17"/>
      <c r="B12" s="15"/>
      <c r="C12" s="15"/>
      <c r="D12" s="15"/>
      <c r="E12" s="14" t="s">
        <v>13</v>
      </c>
      <c r="F12" s="18">
        <f>SUM(B11:F11)</f>
        <v>2367</v>
      </c>
      <c r="G12" s="18"/>
      <c r="P12" s="13"/>
      <c r="Q12" s="13"/>
      <c r="R12" s="13"/>
      <c r="S12" s="13"/>
      <c r="T12" s="13"/>
      <c r="U12" s="13"/>
    </row>
    <row r="13" spans="1:21" ht="15.75" customHeight="1">
      <c r="A13" s="11" t="s">
        <v>14</v>
      </c>
      <c r="B13" s="3"/>
      <c r="C13" s="3"/>
      <c r="D13" s="3"/>
      <c r="E13" s="3"/>
      <c r="F13" s="3"/>
      <c r="G13" s="7" t="s">
        <v>15</v>
      </c>
      <c r="P13" s="13"/>
      <c r="Q13" s="13"/>
      <c r="R13" s="13"/>
      <c r="S13" s="13"/>
      <c r="T13" s="13"/>
      <c r="U13" s="13"/>
    </row>
    <row r="14" spans="1:21" ht="12.75">
      <c r="A14" s="1" t="s">
        <v>16</v>
      </c>
      <c r="B14" s="3">
        <v>95</v>
      </c>
      <c r="C14" s="3">
        <v>93</v>
      </c>
      <c r="D14" s="3">
        <v>95</v>
      </c>
      <c r="E14" s="3">
        <v>94</v>
      </c>
      <c r="F14" s="3">
        <v>95</v>
      </c>
      <c r="G14" s="7">
        <f>AVERAGE(B14:F14)</f>
        <v>94.4</v>
      </c>
      <c r="P14" s="13"/>
      <c r="Q14" s="13"/>
      <c r="R14" s="13"/>
      <c r="S14" s="13"/>
      <c r="T14" s="13"/>
      <c r="U14" s="13"/>
    </row>
    <row r="15" spans="1:21" ht="12.75">
      <c r="A15" s="1" t="s">
        <v>17</v>
      </c>
      <c r="B15" s="3">
        <v>89</v>
      </c>
      <c r="C15" s="3">
        <v>92</v>
      </c>
      <c r="D15" s="3">
        <v>94</v>
      </c>
      <c r="E15" s="3">
        <v>98</v>
      </c>
      <c r="F15" s="3">
        <v>92</v>
      </c>
      <c r="G15" s="7">
        <f>AVERAGE(B15:F15)</f>
        <v>93</v>
      </c>
      <c r="P15" s="13"/>
      <c r="Q15" s="13"/>
      <c r="R15" s="13"/>
      <c r="S15" s="13"/>
      <c r="T15" s="13"/>
      <c r="U15" s="13"/>
    </row>
    <row r="16" spans="1:15" ht="12.75">
      <c r="A16" s="1" t="s">
        <v>18</v>
      </c>
      <c r="B16" s="3">
        <v>96</v>
      </c>
      <c r="C16" s="3">
        <v>93</v>
      </c>
      <c r="D16" s="3">
        <v>95</v>
      </c>
      <c r="E16" s="3">
        <v>95</v>
      </c>
      <c r="F16" s="3">
        <v>98</v>
      </c>
      <c r="G16" s="7">
        <f>AVERAGE(B16:F16)</f>
        <v>95.4</v>
      </c>
      <c r="O16" s="3"/>
    </row>
    <row r="17" spans="1:15" ht="12.75">
      <c r="A17" s="1" t="s">
        <v>19</v>
      </c>
      <c r="B17" s="3">
        <v>90</v>
      </c>
      <c r="C17" s="3">
        <v>96</v>
      </c>
      <c r="D17" s="3">
        <v>96</v>
      </c>
      <c r="E17" s="3">
        <v>85</v>
      </c>
      <c r="F17" s="3">
        <v>91</v>
      </c>
      <c r="G17" s="7">
        <f>AVERAGE(B17:F17)</f>
        <v>91.6</v>
      </c>
      <c r="O17" s="6"/>
    </row>
    <row r="18" spans="1:16" ht="12.75">
      <c r="A18" s="1" t="s">
        <v>20</v>
      </c>
      <c r="B18" s="3">
        <v>96</v>
      </c>
      <c r="C18" s="3">
        <v>94</v>
      </c>
      <c r="D18" s="3">
        <v>96</v>
      </c>
      <c r="E18" s="3">
        <v>94</v>
      </c>
      <c r="F18" s="3">
        <v>99</v>
      </c>
      <c r="G18" s="7">
        <f>AVERAGE(B18:F18)</f>
        <v>95.8</v>
      </c>
      <c r="O18" s="19"/>
      <c r="P18" s="3"/>
    </row>
    <row r="19" spans="1:16" ht="12.75">
      <c r="A19" s="14" t="s">
        <v>12</v>
      </c>
      <c r="B19" s="15">
        <f>SUM(B14:B18)</f>
        <v>466</v>
      </c>
      <c r="C19" s="15">
        <f>SUM(C14:C18)</f>
        <v>468</v>
      </c>
      <c r="D19" s="15">
        <f>SUM(D14:D18)</f>
        <v>476</v>
      </c>
      <c r="E19" s="15">
        <f>SUM(E14:E18)</f>
        <v>466</v>
      </c>
      <c r="F19" s="15">
        <f>SUM(F14:F18)</f>
        <v>475</v>
      </c>
      <c r="G19" s="16">
        <f>AVERAGE(B19:F19)</f>
        <v>470.2</v>
      </c>
      <c r="O19" s="19"/>
      <c r="P19" s="3"/>
    </row>
    <row r="20" spans="1:15" ht="12.75">
      <c r="A20" s="14" t="s">
        <v>13</v>
      </c>
      <c r="B20" s="15">
        <f>IF(SUM(B14:B18)=0,0,SUM(B14:B18)+$P29)</f>
        <v>466</v>
      </c>
      <c r="C20" s="15">
        <f>IF(SUM(C14:C18)=0,0,SUM(C14:C18)+$P29)</f>
        <v>468</v>
      </c>
      <c r="D20" s="15">
        <f>IF(SUM(D14:D18)=0,0,SUM(D14:D18)+$P29)</f>
        <v>476</v>
      </c>
      <c r="E20" s="15">
        <f>IF(SUM(E14:E18)=0,0,SUM(E14:E18)+$P29)</f>
        <v>466</v>
      </c>
      <c r="F20" s="15">
        <f>IF(SUM(F14:F18)=0,0,SUM(F14:F18)+$P29)</f>
        <v>475</v>
      </c>
      <c r="G20" s="16">
        <f>AVERAGE(B20:F20)</f>
        <v>470.2</v>
      </c>
      <c r="O20" s="19"/>
    </row>
    <row r="21" spans="1:16" ht="12.75">
      <c r="A21" s="17"/>
      <c r="B21" s="3"/>
      <c r="C21" s="15"/>
      <c r="D21" s="15"/>
      <c r="E21" s="14" t="s">
        <v>13</v>
      </c>
      <c r="F21" s="18">
        <f>SUM(B20:F20)</f>
        <v>2351</v>
      </c>
      <c r="G21" s="18"/>
      <c r="O21" s="19"/>
      <c r="P21" s="1" t="s">
        <v>21</v>
      </c>
    </row>
    <row r="22" spans="1:16" ht="15.75" customHeight="1">
      <c r="A22" s="11" t="s">
        <v>22</v>
      </c>
      <c r="B22" s="20"/>
      <c r="C22" s="20"/>
      <c r="D22" s="20"/>
      <c r="E22" s="20"/>
      <c r="F22" s="20"/>
      <c r="G22" s="7" t="s">
        <v>23</v>
      </c>
      <c r="O22" s="19"/>
      <c r="P22" s="1" t="s">
        <v>24</v>
      </c>
    </row>
    <row r="23" spans="1:17" ht="12.75">
      <c r="A23" s="1" t="s">
        <v>25</v>
      </c>
      <c r="B23" s="3">
        <v>94</v>
      </c>
      <c r="C23" s="3">
        <v>93</v>
      </c>
      <c r="D23" s="3">
        <v>91</v>
      </c>
      <c r="E23" s="3">
        <v>95</v>
      </c>
      <c r="F23" s="3">
        <v>91</v>
      </c>
      <c r="G23" s="7">
        <f>AVERAGE(B23:F23)</f>
        <v>92.8</v>
      </c>
      <c r="O23" s="21"/>
      <c r="P23" s="22" t="s">
        <v>26</v>
      </c>
      <c r="Q23" s="22"/>
    </row>
    <row r="24" spans="1:16" ht="12.75">
      <c r="A24" s="1" t="s">
        <v>27</v>
      </c>
      <c r="B24" s="3">
        <v>91</v>
      </c>
      <c r="C24" s="3">
        <v>94</v>
      </c>
      <c r="D24" s="3">
        <v>94</v>
      </c>
      <c r="E24" s="3">
        <v>92</v>
      </c>
      <c r="F24" s="3">
        <v>94</v>
      </c>
      <c r="G24" s="7">
        <f>AVERAGE(B24:F24)</f>
        <v>93</v>
      </c>
      <c r="O24" s="21"/>
      <c r="P24" s="23" t="s">
        <v>28</v>
      </c>
    </row>
    <row r="25" spans="1:19" ht="12.75">
      <c r="A25" s="1" t="s">
        <v>29</v>
      </c>
      <c r="B25" s="3">
        <v>92</v>
      </c>
      <c r="C25" s="3">
        <v>91</v>
      </c>
      <c r="D25" s="3">
        <v>93</v>
      </c>
      <c r="E25" s="3">
        <v>93</v>
      </c>
      <c r="F25" s="3">
        <v>92</v>
      </c>
      <c r="G25" s="7">
        <f>AVERAGE(B25:F25)</f>
        <v>92.2</v>
      </c>
      <c r="O25" s="21"/>
      <c r="P25" s="24"/>
      <c r="Q25" s="24"/>
      <c r="R25" s="24"/>
      <c r="S25" s="24"/>
    </row>
    <row r="26" spans="1:7" ht="12.75">
      <c r="A26" s="1" t="s">
        <v>30</v>
      </c>
      <c r="B26" s="3">
        <v>92</v>
      </c>
      <c r="C26" s="3">
        <v>95</v>
      </c>
      <c r="D26" s="3">
        <v>93</v>
      </c>
      <c r="E26" s="3">
        <v>92</v>
      </c>
      <c r="F26" s="3">
        <v>95</v>
      </c>
      <c r="G26" s="7">
        <f>AVERAGE(B26:F26)</f>
        <v>93.4</v>
      </c>
    </row>
    <row r="27" spans="1:16" ht="12.75">
      <c r="A27" s="1" t="s">
        <v>31</v>
      </c>
      <c r="B27" s="3">
        <v>92</v>
      </c>
      <c r="C27" s="3">
        <v>89</v>
      </c>
      <c r="D27" s="3">
        <v>98</v>
      </c>
      <c r="E27" s="3">
        <v>97</v>
      </c>
      <c r="F27" s="3">
        <v>93</v>
      </c>
      <c r="G27" s="7">
        <f>AVERAGE(B27:F27)</f>
        <v>93.8</v>
      </c>
      <c r="O27" s="25" t="s">
        <v>32</v>
      </c>
      <c r="P27" s="3"/>
    </row>
    <row r="28" spans="1:16" ht="12.75">
      <c r="A28" s="14" t="s">
        <v>12</v>
      </c>
      <c r="B28" s="15">
        <f>SUM(B23:B27)</f>
        <v>461</v>
      </c>
      <c r="C28" s="15">
        <f>SUM(C23:C27)</f>
        <v>462</v>
      </c>
      <c r="D28" s="15">
        <f>SUM(D23:D27)</f>
        <v>469</v>
      </c>
      <c r="E28" s="15">
        <f>SUM(E23:E27)</f>
        <v>469</v>
      </c>
      <c r="F28" s="15">
        <f>SUM(F23:F27)</f>
        <v>465</v>
      </c>
      <c r="G28" s="16">
        <f>AVERAGE(B28:F28)</f>
        <v>465.2</v>
      </c>
      <c r="O28" s="1" t="str">
        <f>A4</f>
        <v>Wellington B</v>
      </c>
      <c r="P28" s="3"/>
    </row>
    <row r="29" spans="1:16" ht="12.75">
      <c r="A29" s="14" t="s">
        <v>13</v>
      </c>
      <c r="B29" s="15">
        <f>IF(SUM(B23:B27)=0,D185,SUM(B23:B27)+$P30)</f>
        <v>461</v>
      </c>
      <c r="C29" s="15">
        <f>IF(SUM(C23:C27)=0,0,SUM(C23:C27)+$P30)</f>
        <v>462</v>
      </c>
      <c r="D29" s="15">
        <f>IF(SUM(D23:D27)=0,0,SUM(D23:D27)+$P30)</f>
        <v>469</v>
      </c>
      <c r="E29" s="15">
        <f>IF(SUM(E23:E27)=0,0,SUM(E23:E27)+$P30)</f>
        <v>469</v>
      </c>
      <c r="F29" s="15">
        <f>IF(SUM(F23:F27)=0,0,SUM(F23:F27)+$P30)</f>
        <v>465</v>
      </c>
      <c r="G29" s="16">
        <f>AVERAGE(B29:F29)</f>
        <v>465.2</v>
      </c>
      <c r="O29" s="1" t="str">
        <f>A13</f>
        <v>Bradfield A</v>
      </c>
      <c r="P29" s="3"/>
    </row>
    <row r="30" spans="1:16" ht="12.75">
      <c r="A30" s="17"/>
      <c r="B30" s="3"/>
      <c r="C30" s="15"/>
      <c r="D30" s="15"/>
      <c r="E30" s="14" t="s">
        <v>13</v>
      </c>
      <c r="F30" s="18">
        <f>SUM(B29:F29)</f>
        <v>2326</v>
      </c>
      <c r="G30" s="18"/>
      <c r="O30" s="1" t="str">
        <f>A22</f>
        <v>Dauntsey's B</v>
      </c>
      <c r="P30" s="3"/>
    </row>
    <row r="31" spans="1:16" ht="15.75" customHeight="1">
      <c r="A31" s="26" t="s">
        <v>33</v>
      </c>
      <c r="B31" s="3"/>
      <c r="C31" s="3"/>
      <c r="D31" s="3"/>
      <c r="E31" s="3"/>
      <c r="F31" s="3"/>
      <c r="G31" s="7" t="s">
        <v>23</v>
      </c>
      <c r="O31" s="1" t="str">
        <f>A31</f>
        <v>George Watson's College B</v>
      </c>
      <c r="P31" s="3"/>
    </row>
    <row r="32" spans="1:16" ht="12.75">
      <c r="A32" s="1" t="s">
        <v>34</v>
      </c>
      <c r="B32" s="3">
        <v>95</v>
      </c>
      <c r="C32" s="3">
        <v>95</v>
      </c>
      <c r="D32" s="3">
        <v>92</v>
      </c>
      <c r="E32" s="3">
        <v>86</v>
      </c>
      <c r="F32" s="3"/>
      <c r="G32" s="7">
        <f>AVERAGE(B32:F32)</f>
        <v>92</v>
      </c>
      <c r="O32" s="1" t="str">
        <f>A40</f>
        <v>Greshams C</v>
      </c>
      <c r="P32" s="3"/>
    </row>
    <row r="33" spans="1:16" ht="12.75">
      <c r="A33" s="1" t="s">
        <v>35</v>
      </c>
      <c r="B33" s="3"/>
      <c r="C33" s="3"/>
      <c r="D33" s="3">
        <v>91</v>
      </c>
      <c r="E33" s="3">
        <v>96</v>
      </c>
      <c r="F33" s="3"/>
      <c r="G33" s="7">
        <f>AVERAGE(B33:F33)</f>
        <v>93.5</v>
      </c>
      <c r="O33" s="1" t="str">
        <f>A49</f>
        <v>Ellesmere College B</v>
      </c>
      <c r="P33" s="3"/>
    </row>
    <row r="34" spans="1:7" ht="12.75">
      <c r="A34" s="1" t="s">
        <v>36</v>
      </c>
      <c r="B34" s="3"/>
      <c r="C34" s="3"/>
      <c r="D34" s="3">
        <v>87</v>
      </c>
      <c r="E34" s="3">
        <v>85</v>
      </c>
      <c r="F34" s="3"/>
      <c r="G34" s="7">
        <f>AVERAGE(B34:F34)</f>
        <v>86</v>
      </c>
    </row>
    <row r="35" spans="1:22" ht="12.75">
      <c r="A35" s="1" t="s">
        <v>37</v>
      </c>
      <c r="B35" s="3"/>
      <c r="C35" s="3"/>
      <c r="D35" s="3">
        <v>98</v>
      </c>
      <c r="E35" s="3">
        <v>97</v>
      </c>
      <c r="F35" s="3"/>
      <c r="G35" s="7">
        <f>AVERAGE(B35:F35)</f>
        <v>97.5</v>
      </c>
      <c r="P35" s="27"/>
      <c r="Q35" s="27"/>
      <c r="R35" s="27"/>
      <c r="S35" s="27"/>
      <c r="T35" s="28"/>
      <c r="U35" s="7"/>
      <c r="V35" s="7"/>
    </row>
    <row r="36" spans="2:22" ht="12.75">
      <c r="B36" s="3"/>
      <c r="C36" s="3"/>
      <c r="D36" s="3"/>
      <c r="E36" s="3"/>
      <c r="F36" s="3"/>
      <c r="G36" s="7"/>
      <c r="P36" s="27"/>
      <c r="Q36" s="3"/>
      <c r="R36" s="3"/>
      <c r="T36" s="28"/>
      <c r="U36" s="7"/>
      <c r="V36" s="7"/>
    </row>
    <row r="37" spans="1:22" ht="12.75">
      <c r="A37" s="14" t="s">
        <v>12</v>
      </c>
      <c r="B37" s="15">
        <f>SUM(B32:B36)</f>
        <v>95</v>
      </c>
      <c r="C37" s="15">
        <f>SUM(C32:C36)</f>
        <v>95</v>
      </c>
      <c r="D37" s="15">
        <f>SUM(D32:D36)</f>
        <v>368</v>
      </c>
      <c r="E37" s="15">
        <f>SUM(E32:E36)</f>
        <v>364</v>
      </c>
      <c r="F37" s="15">
        <f>SUM(F32:F36)</f>
        <v>0</v>
      </c>
      <c r="G37" s="16">
        <f>AVERAGE(B37:F37)</f>
        <v>184.4</v>
      </c>
      <c r="P37" s="27"/>
      <c r="Q37" s="3"/>
      <c r="R37" s="3"/>
      <c r="T37" s="28"/>
      <c r="U37" s="7"/>
      <c r="V37" s="7"/>
    </row>
    <row r="38" spans="1:22" ht="12.75">
      <c r="A38" s="14" t="s">
        <v>13</v>
      </c>
      <c r="B38" s="15">
        <f>IF(SUM(B32:B36)=0,0,SUM(B32:B36)+$P31)</f>
        <v>95</v>
      </c>
      <c r="C38" s="15">
        <f>IF(SUM(C32:C36)=0,0,SUM(C32:C36)+$P31)</f>
        <v>95</v>
      </c>
      <c r="D38" s="15">
        <f>IF(SUM(D32:D36)=0,0,SUM(D32:D36)+$P31)</f>
        <v>368</v>
      </c>
      <c r="E38" s="15">
        <f>IF(SUM(E32:E36)=0,0,SUM(E32:E36)+$P31)</f>
        <v>364</v>
      </c>
      <c r="F38" s="15">
        <f>IF(SUM(F32:F36)=0,0,SUM(F32:F36)+$P31)</f>
        <v>0</v>
      </c>
      <c r="G38" s="16">
        <f>AVERAGE(B38:F38)</f>
        <v>184.4</v>
      </c>
      <c r="P38" s="27"/>
      <c r="Q38" s="3"/>
      <c r="R38" s="3"/>
      <c r="T38" s="28"/>
      <c r="U38" s="7"/>
      <c r="V38" s="7"/>
    </row>
    <row r="39" spans="1:22" ht="12.75">
      <c r="A39" s="17"/>
      <c r="B39" s="3"/>
      <c r="C39" s="15"/>
      <c r="D39" s="15"/>
      <c r="E39" s="14" t="s">
        <v>13</v>
      </c>
      <c r="F39" s="18">
        <f>SUM(B38:F38)</f>
        <v>922</v>
      </c>
      <c r="G39" s="18"/>
      <c r="P39" s="27"/>
      <c r="Q39" s="3"/>
      <c r="R39" s="3"/>
      <c r="S39" s="3"/>
      <c r="T39" s="28"/>
      <c r="U39" s="7"/>
      <c r="V39" s="7"/>
    </row>
    <row r="40" spans="1:22" ht="15.75" customHeight="1">
      <c r="A40" s="11" t="s">
        <v>38</v>
      </c>
      <c r="B40" s="3"/>
      <c r="C40" s="3"/>
      <c r="D40" s="3"/>
      <c r="E40" s="3"/>
      <c r="F40" s="3"/>
      <c r="G40" s="7" t="s">
        <v>23</v>
      </c>
      <c r="P40" s="27"/>
      <c r="Q40" s="3"/>
      <c r="R40" s="3"/>
      <c r="S40" s="17"/>
      <c r="T40" s="29"/>
      <c r="U40" s="7"/>
      <c r="V40" s="30"/>
    </row>
    <row r="41" spans="1:21" ht="12.75">
      <c r="A41" s="1" t="s">
        <v>39</v>
      </c>
      <c r="B41" s="3">
        <v>91</v>
      </c>
      <c r="C41" s="3">
        <v>90</v>
      </c>
      <c r="D41" s="3">
        <v>90</v>
      </c>
      <c r="E41" s="3">
        <v>92</v>
      </c>
      <c r="F41" s="3">
        <v>95</v>
      </c>
      <c r="G41" s="7">
        <f>AVERAGE(B41:F41)</f>
        <v>91.6</v>
      </c>
      <c r="P41" s="27"/>
      <c r="U41" s="7"/>
    </row>
    <row r="42" spans="1:21" ht="12.75">
      <c r="A42" s="1" t="s">
        <v>40</v>
      </c>
      <c r="B42" s="3">
        <v>84</v>
      </c>
      <c r="C42" s="3">
        <v>90</v>
      </c>
      <c r="D42" s="3">
        <v>92</v>
      </c>
      <c r="E42" s="3">
        <v>95</v>
      </c>
      <c r="F42" s="3">
        <v>93</v>
      </c>
      <c r="G42" s="7">
        <f>AVERAGE(B42:F42)</f>
        <v>90.8</v>
      </c>
      <c r="P42" s="27"/>
      <c r="U42" s="7"/>
    </row>
    <row r="43" spans="1:21" ht="12.75">
      <c r="A43" s="1" t="s">
        <v>41</v>
      </c>
      <c r="B43" s="3">
        <v>84</v>
      </c>
      <c r="C43" s="3">
        <v>87</v>
      </c>
      <c r="D43" s="3">
        <v>91</v>
      </c>
      <c r="E43" s="3">
        <v>88</v>
      </c>
      <c r="F43" s="3">
        <v>90</v>
      </c>
      <c r="G43" s="7">
        <f>AVERAGE(B43:F43)</f>
        <v>88</v>
      </c>
      <c r="P43" s="27"/>
      <c r="U43" s="7"/>
    </row>
    <row r="44" spans="1:21" ht="12.75">
      <c r="A44" s="1" t="s">
        <v>42</v>
      </c>
      <c r="B44" s="3">
        <v>96</v>
      </c>
      <c r="C44" s="3">
        <v>90</v>
      </c>
      <c r="D44" s="3">
        <v>96</v>
      </c>
      <c r="E44" s="3">
        <v>86</v>
      </c>
      <c r="F44" s="3">
        <v>91</v>
      </c>
      <c r="G44" s="7">
        <f>AVERAGE(B44:F44)</f>
        <v>91.8</v>
      </c>
      <c r="P44" s="27"/>
      <c r="U44" s="7"/>
    </row>
    <row r="45" spans="1:21" ht="12.75">
      <c r="A45" s="1" t="s">
        <v>43</v>
      </c>
      <c r="B45" s="3">
        <v>93</v>
      </c>
      <c r="C45" s="3">
        <v>98</v>
      </c>
      <c r="D45" s="3">
        <v>93</v>
      </c>
      <c r="E45" s="3">
        <v>93</v>
      </c>
      <c r="F45" s="3">
        <v>96</v>
      </c>
      <c r="G45" s="7">
        <f>AVERAGE(B45:F45)</f>
        <v>94.6</v>
      </c>
      <c r="P45" s="27"/>
      <c r="U45" s="7"/>
    </row>
    <row r="46" spans="1:7" ht="12.75">
      <c r="A46" s="14" t="s">
        <v>12</v>
      </c>
      <c r="B46" s="15">
        <f>SUM(B41:B45)</f>
        <v>448</v>
      </c>
      <c r="C46" s="15">
        <f>SUM(C41:C45)</f>
        <v>455</v>
      </c>
      <c r="D46" s="15">
        <f>SUM(D41:D45)</f>
        <v>462</v>
      </c>
      <c r="E46" s="15">
        <f>SUM(E41:E45)</f>
        <v>454</v>
      </c>
      <c r="F46" s="15">
        <f>SUM(F41:F45)</f>
        <v>465</v>
      </c>
      <c r="G46" s="16">
        <f>AVERAGE(B46:F46)</f>
        <v>456.8</v>
      </c>
    </row>
    <row r="47" spans="1:22" s="31" customFormat="1" ht="12.75">
      <c r="A47" s="14" t="s">
        <v>13</v>
      </c>
      <c r="B47" s="15">
        <f>IF(SUM(B41:B45)=0,0,SUM(B41:B45)+$P32)</f>
        <v>448</v>
      </c>
      <c r="C47" s="15">
        <f>IF(SUM(C41:C45)=0,0,SUM(C41:C45)+$P32)</f>
        <v>455</v>
      </c>
      <c r="D47" s="15">
        <f>IF(SUM(D41:D45)=0,0,SUM(D41:D45)+$P32)</f>
        <v>462</v>
      </c>
      <c r="E47" s="15">
        <f>IF(SUM(E41:E45)=0,0,SUM(E41:E45)+$P32)</f>
        <v>454</v>
      </c>
      <c r="F47" s="15">
        <f>IF(SUM(F41:F45)=0,0,SUM(F41:F45)+$P32)</f>
        <v>465</v>
      </c>
      <c r="G47" s="16">
        <f>AVERAGE(B47:F47)</f>
        <v>456.8</v>
      </c>
      <c r="H47" s="1"/>
      <c r="I47" s="1"/>
      <c r="J47" s="3"/>
      <c r="K47" s="3"/>
      <c r="L47" s="3"/>
      <c r="M47" s="3"/>
      <c r="N47" s="3"/>
      <c r="O47" s="6" t="s">
        <v>44</v>
      </c>
      <c r="P47" s="6"/>
      <c r="Q47" s="6"/>
      <c r="R47" s="6"/>
      <c r="S47" s="6"/>
      <c r="T47" s="6"/>
      <c r="U47" s="3" t="s">
        <v>12</v>
      </c>
      <c r="V47" s="3" t="s">
        <v>45</v>
      </c>
    </row>
    <row r="48" spans="1:22" s="31" customFormat="1" ht="12.75">
      <c r="A48" s="17"/>
      <c r="B48" s="3"/>
      <c r="C48" s="15"/>
      <c r="D48" s="15"/>
      <c r="E48" s="14" t="s">
        <v>13</v>
      </c>
      <c r="F48" s="18">
        <f>SUM(B47:F47)</f>
        <v>2284</v>
      </c>
      <c r="G48" s="18"/>
      <c r="H48" s="1"/>
      <c r="I48" s="1" t="str">
        <f>$A4</f>
        <v>Wellington B</v>
      </c>
      <c r="J48" s="32">
        <f>B11</f>
        <v>465</v>
      </c>
      <c r="K48" s="32">
        <f>C11</f>
        <v>472</v>
      </c>
      <c r="L48" s="32">
        <f>D11</f>
        <v>479</v>
      </c>
      <c r="M48" s="32">
        <f>E11</f>
        <v>479</v>
      </c>
      <c r="N48" s="32">
        <f>F11</f>
        <v>472</v>
      </c>
      <c r="O48" s="33" t="str">
        <f>$A4</f>
        <v>Wellington B</v>
      </c>
      <c r="P48" s="3">
        <f>IF(B11=0,0,RANK(J48,J48:J53,1))</f>
        <v>4</v>
      </c>
      <c r="Q48" s="3">
        <f>IF(C11=0,0,RANK(K48,K48:K53,1))</f>
        <v>6</v>
      </c>
      <c r="R48" s="3">
        <f>IF(D11=0,0,RANK(L48,L48:L53,1))</f>
        <v>6</v>
      </c>
      <c r="S48" s="3">
        <f>IF(E11=0,0,RANK(M48,M48:M53,1))</f>
        <v>6</v>
      </c>
      <c r="T48" s="3">
        <f>IF(F11=0,0,RANK(N48,N48:N53,1))</f>
        <v>5</v>
      </c>
      <c r="U48" s="34">
        <f>(SUM(P48:T48))</f>
        <v>27</v>
      </c>
      <c r="V48" s="3">
        <f>RANK(U48,U$48:U$53)</f>
        <v>1</v>
      </c>
    </row>
    <row r="49" spans="1:22" s="31" customFormat="1" ht="15.75" customHeight="1">
      <c r="A49" s="11" t="s">
        <v>46</v>
      </c>
      <c r="B49" s="3"/>
      <c r="C49" s="3"/>
      <c r="D49" s="3"/>
      <c r="E49" s="3"/>
      <c r="F49" s="3"/>
      <c r="G49" s="7" t="s">
        <v>23</v>
      </c>
      <c r="H49" s="1"/>
      <c r="I49" s="1" t="str">
        <f>$A13</f>
        <v>Bradfield A</v>
      </c>
      <c r="J49" s="32">
        <f>B20</f>
        <v>466</v>
      </c>
      <c r="K49" s="32">
        <f>C20</f>
        <v>468</v>
      </c>
      <c r="L49" s="32">
        <f>D20</f>
        <v>476</v>
      </c>
      <c r="M49" s="32">
        <f>E20</f>
        <v>466</v>
      </c>
      <c r="N49" s="32">
        <f>F20</f>
        <v>475</v>
      </c>
      <c r="O49" s="33" t="str">
        <f>$A13</f>
        <v>Bradfield A</v>
      </c>
      <c r="P49" s="3">
        <f>IF(B20=0,0,RANK(J49,J48:J53,1))</f>
        <v>5</v>
      </c>
      <c r="Q49" s="3">
        <f>IF(C20=0,0,RANK(K49,K48:K53,1))</f>
        <v>5</v>
      </c>
      <c r="R49" s="3">
        <f>IF(D20=0,0,RANK(L49,L48:L53,1))</f>
        <v>5</v>
      </c>
      <c r="S49" s="3">
        <f>IF(E20=0,0,RANK(M49,M48:M53,1))</f>
        <v>4</v>
      </c>
      <c r="T49" s="3">
        <f>IF(F20=0,0,RANK(N49,N48:N53,1))</f>
        <v>6</v>
      </c>
      <c r="U49" s="34">
        <f>(SUM(P49:T49))</f>
        <v>25</v>
      </c>
      <c r="V49" s="3">
        <f>RANK(U49,U$48:U$53)</f>
        <v>2</v>
      </c>
    </row>
    <row r="50" spans="1:22" s="31" customFormat="1" ht="12.75">
      <c r="A50" s="1" t="s">
        <v>47</v>
      </c>
      <c r="B50" s="3">
        <v>95</v>
      </c>
      <c r="C50" s="3">
        <v>93</v>
      </c>
      <c r="D50" s="3">
        <v>92</v>
      </c>
      <c r="E50" s="3">
        <v>92</v>
      </c>
      <c r="F50" s="3">
        <v>92</v>
      </c>
      <c r="G50" s="7">
        <f>AVERAGE(B50:F50)</f>
        <v>92.8</v>
      </c>
      <c r="H50" s="1"/>
      <c r="I50" s="1" t="str">
        <f>$A22</f>
        <v>Dauntsey's B</v>
      </c>
      <c r="J50" s="32">
        <f>B29</f>
        <v>461</v>
      </c>
      <c r="K50" s="32">
        <f>C29</f>
        <v>462</v>
      </c>
      <c r="L50" s="32">
        <f>D29</f>
        <v>469</v>
      </c>
      <c r="M50" s="32">
        <f>E29</f>
        <v>469</v>
      </c>
      <c r="N50" s="32">
        <f>F29</f>
        <v>465</v>
      </c>
      <c r="O50" s="33" t="str">
        <f>$A22</f>
        <v>Dauntsey's B</v>
      </c>
      <c r="P50" s="3">
        <f>IF(B29=0,0,RANK(J50,J48:J53,1))</f>
        <v>3</v>
      </c>
      <c r="Q50" s="3">
        <f>IF(C29=0,0,RANK(K50,K48:K53,1))</f>
        <v>4</v>
      </c>
      <c r="R50" s="3">
        <f>IF(D29=0,0,RANK(L50,L48:L53,1))</f>
        <v>4</v>
      </c>
      <c r="S50" s="3">
        <f>IF(E29=0,0,RANK(M50,M48:M53,1))</f>
        <v>5</v>
      </c>
      <c r="T50" s="3">
        <f>IF(F29=0,0,RANK(N50,N48:N53,1))</f>
        <v>3</v>
      </c>
      <c r="U50" s="34">
        <f>(SUM(P50:T50))</f>
        <v>19</v>
      </c>
      <c r="V50" s="3">
        <f>RANK(U50,U$48:U$53)</f>
        <v>3</v>
      </c>
    </row>
    <row r="51" spans="1:22" s="31" customFormat="1" ht="12.75">
      <c r="A51" s="1" t="s">
        <v>48</v>
      </c>
      <c r="B51" s="3">
        <v>92</v>
      </c>
      <c r="C51" s="3">
        <v>92</v>
      </c>
      <c r="D51" s="3">
        <v>88</v>
      </c>
      <c r="E51" s="3">
        <v>89</v>
      </c>
      <c r="F51" s="3">
        <v>93</v>
      </c>
      <c r="G51" s="7">
        <f>AVERAGE(B51:F51)</f>
        <v>90.8</v>
      </c>
      <c r="H51" s="1"/>
      <c r="I51" s="1" t="str">
        <f>$A31</f>
        <v>George Watson's College B</v>
      </c>
      <c r="J51" s="32">
        <f>B38</f>
        <v>95</v>
      </c>
      <c r="K51" s="32">
        <f>C38</f>
        <v>95</v>
      </c>
      <c r="L51" s="32">
        <f>D38</f>
        <v>368</v>
      </c>
      <c r="M51" s="32">
        <f>E38</f>
        <v>364</v>
      </c>
      <c r="N51" s="32">
        <f>F38</f>
        <v>0</v>
      </c>
      <c r="O51" s="33" t="str">
        <f>$A31</f>
        <v>George Watson's College B</v>
      </c>
      <c r="P51" s="3">
        <f>IF(B38=0,0,RANK(J51,J48:J53,1))</f>
        <v>1</v>
      </c>
      <c r="Q51" s="3">
        <f>IF(C38=0,0,RANK(K51,K48:K53,1))</f>
        <v>1</v>
      </c>
      <c r="R51" s="3">
        <f>IF(D38=0,0,RANK(L51,L48:L53,1))</f>
        <v>1</v>
      </c>
      <c r="S51" s="3">
        <f>IF(E38=0,0,RANK(M51,M48:M53,1))</f>
        <v>1</v>
      </c>
      <c r="T51" s="3">
        <f>IF(F38=0,0,RANK(N51,N48:N53,1))</f>
        <v>0</v>
      </c>
      <c r="U51" s="34">
        <f>(SUM(P51:T51))</f>
        <v>4</v>
      </c>
      <c r="V51" s="3">
        <f>RANK(U51,U$48:U$53)</f>
        <v>6</v>
      </c>
    </row>
    <row r="52" spans="1:22" s="31" customFormat="1" ht="12.75">
      <c r="A52" s="1" t="s">
        <v>49</v>
      </c>
      <c r="B52" s="3">
        <v>95</v>
      </c>
      <c r="C52" s="3">
        <v>85</v>
      </c>
      <c r="D52" s="3">
        <v>85</v>
      </c>
      <c r="E52" s="3">
        <v>93</v>
      </c>
      <c r="F52" s="3">
        <v>91</v>
      </c>
      <c r="G52" s="7">
        <f>AVERAGE(B52:F52)</f>
        <v>89.8</v>
      </c>
      <c r="H52" s="20"/>
      <c r="I52" s="20" t="str">
        <f>$A40</f>
        <v>Greshams C</v>
      </c>
      <c r="J52" s="32">
        <f>B47</f>
        <v>448</v>
      </c>
      <c r="K52" s="32">
        <f>C47</f>
        <v>455</v>
      </c>
      <c r="L52" s="32">
        <f>D47</f>
        <v>462</v>
      </c>
      <c r="M52" s="32">
        <f>E47</f>
        <v>454</v>
      </c>
      <c r="N52" s="32">
        <f>F47</f>
        <v>465</v>
      </c>
      <c r="O52" s="25" t="str">
        <f>$A40</f>
        <v>Greshams C</v>
      </c>
      <c r="P52" s="3">
        <f>IF(B47=0,0,RANK(J52,J48:J53,1))</f>
        <v>2</v>
      </c>
      <c r="Q52" s="3">
        <f>IF(C47=0,0,RANK(K52,K48:K53,1))</f>
        <v>2</v>
      </c>
      <c r="R52" s="3">
        <f>IF(D47=0,0,RANK(L52,L48:L53,1))</f>
        <v>3</v>
      </c>
      <c r="S52" s="3">
        <f>IF(E47=0,0,RANK(M52,M48:M53,1))</f>
        <v>2</v>
      </c>
      <c r="T52" s="3">
        <f>IF(F47=0,0,RANK(N52,N48:N53,1))</f>
        <v>3</v>
      </c>
      <c r="U52" s="34">
        <f>(SUM(P52:T52))</f>
        <v>12</v>
      </c>
      <c r="V52" s="3">
        <f>RANK(U52,U$48:U$53)</f>
        <v>5</v>
      </c>
    </row>
    <row r="53" spans="1:22" s="31" customFormat="1" ht="12.75">
      <c r="A53" s="1" t="s">
        <v>50</v>
      </c>
      <c r="B53" s="3">
        <v>97</v>
      </c>
      <c r="C53" s="3">
        <v>94</v>
      </c>
      <c r="D53" s="3">
        <v>92</v>
      </c>
      <c r="E53" s="3">
        <v>83</v>
      </c>
      <c r="F53" s="3">
        <v>94</v>
      </c>
      <c r="G53" s="7">
        <f>AVERAGE(B53:F53)</f>
        <v>92</v>
      </c>
      <c r="H53" s="20"/>
      <c r="I53" s="20" t="str">
        <f>$A49</f>
        <v>Ellesmere College B</v>
      </c>
      <c r="J53" s="32">
        <f>B56</f>
        <v>474</v>
      </c>
      <c r="K53" s="32">
        <f>C56</f>
        <v>457</v>
      </c>
      <c r="L53" s="32">
        <f>D56</f>
        <v>452</v>
      </c>
      <c r="M53" s="32">
        <f>E56</f>
        <v>455</v>
      </c>
      <c r="N53" s="32">
        <f>F56</f>
        <v>464</v>
      </c>
      <c r="O53" s="25" t="str">
        <f>$A49</f>
        <v>Ellesmere College B</v>
      </c>
      <c r="P53" s="3">
        <f>IF(B56=0,0,RANK(J53,J48:J53,1))</f>
        <v>6</v>
      </c>
      <c r="Q53" s="3">
        <f>IF(C56=0,0,RANK(K53,K48:K53,1))</f>
        <v>3</v>
      </c>
      <c r="R53" s="3">
        <f>IF(D56=0,0,RANK(L53,L48:L53,1))</f>
        <v>2</v>
      </c>
      <c r="S53" s="3">
        <f>IF(E56=0,0,RANK(M53,M48:M53,1))</f>
        <v>3</v>
      </c>
      <c r="T53" s="3">
        <f>IF(F56=0,0,RANK(N53,N48:N53,1))</f>
        <v>2</v>
      </c>
      <c r="U53" s="34">
        <f>(SUM(P53:T53))</f>
        <v>16</v>
      </c>
      <c r="V53" s="3">
        <f>RANK(U53,U$48:U$53)</f>
        <v>4</v>
      </c>
    </row>
    <row r="54" spans="1:22" s="31" customFormat="1" ht="12.75">
      <c r="A54" s="1" t="s">
        <v>51</v>
      </c>
      <c r="B54" s="3">
        <v>95</v>
      </c>
      <c r="C54" s="3">
        <v>93</v>
      </c>
      <c r="D54" s="3">
        <v>95</v>
      </c>
      <c r="E54" s="3">
        <v>98</v>
      </c>
      <c r="F54" s="3">
        <v>94</v>
      </c>
      <c r="G54" s="7">
        <f>AVERAGE(B54:F54)</f>
        <v>95</v>
      </c>
      <c r="H54" s="20"/>
      <c r="I54" s="20"/>
      <c r="J54" s="35"/>
      <c r="K54" s="35"/>
      <c r="L54" s="35"/>
      <c r="M54" s="35"/>
      <c r="N54" s="35"/>
      <c r="O54" s="25"/>
      <c r="P54" s="3"/>
      <c r="Q54" s="3"/>
      <c r="R54" s="3"/>
      <c r="S54" s="3"/>
      <c r="T54" s="3"/>
      <c r="U54" s="34"/>
      <c r="V54" s="3"/>
    </row>
    <row r="55" spans="1:22" s="31" customFormat="1" ht="12.75">
      <c r="A55" s="14" t="s">
        <v>12</v>
      </c>
      <c r="B55" s="15">
        <f>SUM(B50:B54)</f>
        <v>474</v>
      </c>
      <c r="C55" s="15">
        <f>SUM(C50:C54)</f>
        <v>457</v>
      </c>
      <c r="D55" s="15">
        <f>SUM(D50:D54)</f>
        <v>452</v>
      </c>
      <c r="E55" s="15">
        <f>SUM(E50:E54)</f>
        <v>455</v>
      </c>
      <c r="F55" s="15">
        <f>SUM(F50:F54)</f>
        <v>464</v>
      </c>
      <c r="G55" s="16">
        <f>AVERAGE(B55:F55)</f>
        <v>460.4</v>
      </c>
      <c r="H55" s="20"/>
      <c r="I55" s="20"/>
      <c r="J55" s="35"/>
      <c r="K55" s="35"/>
      <c r="L55" s="35"/>
      <c r="M55" s="35"/>
      <c r="N55" s="35"/>
      <c r="O55" s="25"/>
      <c r="P55" s="3"/>
      <c r="Q55" s="3"/>
      <c r="R55" s="3"/>
      <c r="S55" s="3"/>
      <c r="T55" s="3"/>
      <c r="U55" s="34"/>
      <c r="V55" s="3"/>
    </row>
    <row r="56" spans="1:22" s="31" customFormat="1" ht="12.75">
      <c r="A56" s="14" t="s">
        <v>13</v>
      </c>
      <c r="B56" s="15">
        <f>IF(B55=0,0,B55+$P33)</f>
        <v>474</v>
      </c>
      <c r="C56" s="15">
        <f>IF(C55=0,0,C55+$P33)</f>
        <v>457</v>
      </c>
      <c r="D56" s="15">
        <f>IF(D55=0,0,D55+$P33)</f>
        <v>452</v>
      </c>
      <c r="E56" s="15">
        <f>IF(E55=0,0,E55+$P33)</f>
        <v>455</v>
      </c>
      <c r="F56" s="15">
        <f>IF(F55=0,0,F55+$P33)</f>
        <v>464</v>
      </c>
      <c r="G56" s="16">
        <f>AVERAGE(B56:F56)</f>
        <v>460.4</v>
      </c>
      <c r="H56" s="20"/>
      <c r="I56" s="1"/>
      <c r="J56" s="3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</row>
    <row r="57" spans="1:22" s="31" customFormat="1" ht="12.75">
      <c r="A57" s="17"/>
      <c r="B57" s="3"/>
      <c r="C57" s="15"/>
      <c r="D57" s="15"/>
      <c r="E57" s="14" t="s">
        <v>13</v>
      </c>
      <c r="F57" s="18">
        <f>SUM(B56:F56)</f>
        <v>2302</v>
      </c>
      <c r="G57" s="18"/>
      <c r="H57" s="20"/>
      <c r="I57" s="20"/>
      <c r="J57" s="3"/>
      <c r="K57" s="3"/>
      <c r="L57" s="3"/>
      <c r="M57" s="3"/>
      <c r="N57" s="3"/>
      <c r="O57" s="20"/>
      <c r="P57" s="20"/>
      <c r="Q57" s="20"/>
      <c r="R57" s="20"/>
      <c r="S57" s="20"/>
      <c r="T57" s="20"/>
      <c r="U57" s="20"/>
      <c r="V57" s="20"/>
    </row>
    <row r="58" spans="1:22" s="31" customFormat="1" ht="12.75">
      <c r="A58" s="17"/>
      <c r="B58" s="3"/>
      <c r="C58" s="15"/>
      <c r="D58" s="15"/>
      <c r="E58" s="14"/>
      <c r="F58" s="18"/>
      <c r="G58" s="2"/>
      <c r="H58" s="20"/>
      <c r="I58" s="20"/>
      <c r="J58" s="3"/>
      <c r="K58" s="3"/>
      <c r="L58" s="3"/>
      <c r="M58" s="3"/>
      <c r="N58" s="3"/>
      <c r="O58" s="20"/>
      <c r="P58" s="20"/>
      <c r="Q58" s="20"/>
      <c r="R58" s="20"/>
      <c r="S58" s="20"/>
      <c r="T58" s="20"/>
      <c r="U58" s="20"/>
      <c r="V58" s="20"/>
    </row>
    <row r="59" spans="1:22" s="31" customFormat="1" ht="12.75">
      <c r="A59" s="17"/>
      <c r="B59" s="3"/>
      <c r="C59" s="15"/>
      <c r="D59" s="15"/>
      <c r="E59" s="14"/>
      <c r="F59" s="18"/>
      <c r="G59" s="2"/>
      <c r="H59" s="20"/>
      <c r="I59" s="20"/>
      <c r="J59" s="3"/>
      <c r="K59" s="3"/>
      <c r="L59" s="3"/>
      <c r="M59" s="3"/>
      <c r="N59" s="3"/>
      <c r="O59" s="20"/>
      <c r="P59" s="20"/>
      <c r="Q59" s="20"/>
      <c r="R59" s="20"/>
      <c r="S59" s="20"/>
      <c r="T59" s="20"/>
      <c r="U59" s="20"/>
      <c r="V59" s="20"/>
    </row>
    <row r="60" spans="1:22" s="31" customFormat="1" ht="12.75">
      <c r="A60" s="4" t="str">
        <f>A1</f>
        <v>BSSRA Spring League 2017  Section 1 - Division 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14" s="31" customFormat="1" ht="12.75">
      <c r="J61" s="36"/>
      <c r="K61" s="36"/>
      <c r="L61" s="36"/>
      <c r="M61" s="36"/>
      <c r="N61" s="36"/>
    </row>
    <row r="62" spans="10:15" s="31" customFormat="1" ht="12.75">
      <c r="J62" s="36"/>
      <c r="K62" s="36"/>
      <c r="L62" s="36"/>
      <c r="M62" s="36"/>
      <c r="N62" s="36"/>
      <c r="O62" s="1"/>
    </row>
    <row r="63" spans="1:21" s="41" customFormat="1" ht="12.75">
      <c r="A63" s="37" t="s">
        <v>52</v>
      </c>
      <c r="B63" s="38" t="s">
        <v>53</v>
      </c>
      <c r="C63" s="38"/>
      <c r="D63" s="38"/>
      <c r="E63" s="38"/>
      <c r="F63" s="39"/>
      <c r="G63" s="40" t="s">
        <v>6</v>
      </c>
      <c r="J63" s="42"/>
      <c r="K63" s="42"/>
      <c r="L63" s="42"/>
      <c r="M63" s="42"/>
      <c r="N63" s="42"/>
      <c r="O63" s="37" t="s">
        <v>54</v>
      </c>
      <c r="P63" s="38" t="s">
        <v>53</v>
      </c>
      <c r="Q63" s="38"/>
      <c r="R63" s="38"/>
      <c r="S63" s="38"/>
      <c r="T63" s="39"/>
      <c r="U63" s="40" t="s">
        <v>6</v>
      </c>
    </row>
    <row r="64" spans="1:21" s="31" customFormat="1" ht="12.75">
      <c r="A64" s="43"/>
      <c r="B64" s="15">
        <v>1</v>
      </c>
      <c r="C64" s="15">
        <v>2</v>
      </c>
      <c r="D64" s="15">
        <v>3</v>
      </c>
      <c r="E64" s="15">
        <v>4</v>
      </c>
      <c r="F64" s="15">
        <v>5</v>
      </c>
      <c r="G64" s="44"/>
      <c r="J64" s="36"/>
      <c r="K64" s="36"/>
      <c r="L64" s="36"/>
      <c r="M64" s="36"/>
      <c r="N64" s="36"/>
      <c r="O64" s="43"/>
      <c r="P64" s="15">
        <v>1</v>
      </c>
      <c r="Q64" s="15">
        <v>2</v>
      </c>
      <c r="R64" s="15">
        <v>3</v>
      </c>
      <c r="S64" s="15">
        <v>4</v>
      </c>
      <c r="T64" s="15">
        <v>5</v>
      </c>
      <c r="U64" s="44"/>
    </row>
    <row r="65" spans="1:21" s="31" customFormat="1" ht="12.75">
      <c r="A65" s="45" t="s">
        <v>43</v>
      </c>
      <c r="B65" s="3">
        <v>93</v>
      </c>
      <c r="C65" s="3">
        <v>98</v>
      </c>
      <c r="D65" s="3">
        <v>93</v>
      </c>
      <c r="E65" s="3">
        <v>93</v>
      </c>
      <c r="F65" s="3">
        <v>96</v>
      </c>
      <c r="G65" s="46">
        <f>AVERAGE(B65:F65)</f>
        <v>94.6</v>
      </c>
      <c r="J65" s="36"/>
      <c r="K65" s="36"/>
      <c r="L65" s="36"/>
      <c r="M65" s="36"/>
      <c r="N65" s="36"/>
      <c r="O65" s="45" t="s">
        <v>10</v>
      </c>
      <c r="P65" s="3">
        <v>95</v>
      </c>
      <c r="Q65" s="3">
        <v>97</v>
      </c>
      <c r="R65" s="3">
        <v>97</v>
      </c>
      <c r="S65" s="3">
        <v>96</v>
      </c>
      <c r="T65" s="3">
        <v>96</v>
      </c>
      <c r="U65" s="46">
        <f>AVERAGE(P65:T65)</f>
        <v>96.2</v>
      </c>
    </row>
    <row r="66" spans="1:21" s="31" customFormat="1" ht="12.75">
      <c r="A66" s="45" t="s">
        <v>35</v>
      </c>
      <c r="B66" s="3"/>
      <c r="C66" s="3"/>
      <c r="D66" s="3">
        <v>91</v>
      </c>
      <c r="E66" s="3">
        <v>96</v>
      </c>
      <c r="F66" s="3"/>
      <c r="G66" s="46">
        <f>AVERAGE(B66:F66)</f>
        <v>93.5</v>
      </c>
      <c r="J66" s="36"/>
      <c r="K66" s="36"/>
      <c r="L66" s="36"/>
      <c r="M66" s="36"/>
      <c r="N66" s="36"/>
      <c r="O66" s="45" t="s">
        <v>20</v>
      </c>
      <c r="P66" s="3">
        <v>96</v>
      </c>
      <c r="Q66" s="3">
        <v>94</v>
      </c>
      <c r="R66" s="3">
        <v>96</v>
      </c>
      <c r="S66" s="3">
        <v>94</v>
      </c>
      <c r="T66" s="3">
        <v>99</v>
      </c>
      <c r="U66" s="46">
        <f>AVERAGE(P66:T66)</f>
        <v>95.8</v>
      </c>
    </row>
    <row r="67" spans="1:21" s="31" customFormat="1" ht="12.75">
      <c r="A67" s="45" t="s">
        <v>47</v>
      </c>
      <c r="B67" s="3">
        <v>95</v>
      </c>
      <c r="C67" s="3">
        <v>93</v>
      </c>
      <c r="D67" s="3">
        <v>92</v>
      </c>
      <c r="E67" s="3">
        <v>92</v>
      </c>
      <c r="F67" s="3">
        <v>92</v>
      </c>
      <c r="G67" s="46">
        <f>AVERAGE(B67:F67)</f>
        <v>92.8</v>
      </c>
      <c r="J67" s="36"/>
      <c r="K67" s="36"/>
      <c r="L67" s="36"/>
      <c r="M67" s="36"/>
      <c r="N67" s="36"/>
      <c r="O67" s="45" t="s">
        <v>9</v>
      </c>
      <c r="P67" s="3">
        <v>95</v>
      </c>
      <c r="Q67" s="3">
        <v>96</v>
      </c>
      <c r="R67" s="3">
        <v>94</v>
      </c>
      <c r="S67" s="3">
        <v>98</v>
      </c>
      <c r="T67" s="3">
        <v>95</v>
      </c>
      <c r="U67" s="46">
        <f>AVERAGE(P67:T67)</f>
        <v>95.6</v>
      </c>
    </row>
    <row r="68" spans="1:21" s="31" customFormat="1" ht="12.75">
      <c r="A68" s="45" t="s">
        <v>10</v>
      </c>
      <c r="B68" s="3">
        <v>95</v>
      </c>
      <c r="C68" s="3">
        <v>97</v>
      </c>
      <c r="D68" s="3">
        <v>97</v>
      </c>
      <c r="E68" s="3">
        <v>96</v>
      </c>
      <c r="F68" s="3">
        <v>96</v>
      </c>
      <c r="G68" s="46">
        <f>AVERAGE(B68:F68)</f>
        <v>96.2</v>
      </c>
      <c r="J68" s="36"/>
      <c r="K68" s="36"/>
      <c r="L68" s="36"/>
      <c r="M68" s="36"/>
      <c r="N68" s="36"/>
      <c r="O68" s="45" t="s">
        <v>18</v>
      </c>
      <c r="P68" s="3">
        <v>96</v>
      </c>
      <c r="Q68" s="3">
        <v>93</v>
      </c>
      <c r="R68" s="3">
        <v>95</v>
      </c>
      <c r="S68" s="3">
        <v>95</v>
      </c>
      <c r="T68" s="3">
        <v>98</v>
      </c>
      <c r="U68" s="46">
        <f>AVERAGE(P68:T68)</f>
        <v>95.4</v>
      </c>
    </row>
    <row r="69" spans="1:21" s="31" customFormat="1" ht="12.75">
      <c r="A69" s="45" t="s">
        <v>37</v>
      </c>
      <c r="B69" s="3"/>
      <c r="C69" s="3"/>
      <c r="D69" s="3">
        <v>98</v>
      </c>
      <c r="E69" s="3">
        <v>97</v>
      </c>
      <c r="F69" s="3"/>
      <c r="G69" s="46">
        <f>AVERAGE(B69:F69)</f>
        <v>97.5</v>
      </c>
      <c r="J69" s="36"/>
      <c r="K69" s="36"/>
      <c r="L69" s="36"/>
      <c r="M69" s="36"/>
      <c r="N69" s="36"/>
      <c r="O69" s="45" t="s">
        <v>8</v>
      </c>
      <c r="P69" s="3">
        <v>91</v>
      </c>
      <c r="Q69" s="3">
        <v>95</v>
      </c>
      <c r="R69" s="3">
        <v>97</v>
      </c>
      <c r="S69" s="3">
        <v>97</v>
      </c>
      <c r="T69" s="3">
        <v>95</v>
      </c>
      <c r="U69" s="46">
        <f>AVERAGE(P69:T69)</f>
        <v>95</v>
      </c>
    </row>
    <row r="70" spans="1:21" s="31" customFormat="1" ht="12.75">
      <c r="A70" s="45" t="s">
        <v>39</v>
      </c>
      <c r="B70" s="3">
        <v>91</v>
      </c>
      <c r="C70" s="3">
        <v>90</v>
      </c>
      <c r="D70" s="3">
        <v>90</v>
      </c>
      <c r="E70" s="3">
        <v>92</v>
      </c>
      <c r="F70" s="3">
        <v>95</v>
      </c>
      <c r="G70" s="46">
        <f>AVERAGE(B70:F70)</f>
        <v>91.6</v>
      </c>
      <c r="J70" s="36"/>
      <c r="K70" s="36"/>
      <c r="L70" s="36"/>
      <c r="M70" s="36"/>
      <c r="N70" s="36"/>
      <c r="O70" s="45" t="s">
        <v>51</v>
      </c>
      <c r="P70" s="3">
        <v>95</v>
      </c>
      <c r="Q70" s="3">
        <v>93</v>
      </c>
      <c r="R70" s="3">
        <v>95</v>
      </c>
      <c r="S70" s="3">
        <v>98</v>
      </c>
      <c r="T70" s="3">
        <v>94</v>
      </c>
      <c r="U70" s="46">
        <f>AVERAGE(P70:T70)</f>
        <v>95</v>
      </c>
    </row>
    <row r="71" spans="1:21" s="31" customFormat="1" ht="12.75">
      <c r="A71" s="45" t="s">
        <v>20</v>
      </c>
      <c r="B71" s="3">
        <v>96</v>
      </c>
      <c r="C71" s="3">
        <v>94</v>
      </c>
      <c r="D71" s="3">
        <v>96</v>
      </c>
      <c r="E71" s="3">
        <v>94</v>
      </c>
      <c r="F71" s="3">
        <v>99</v>
      </c>
      <c r="G71" s="46">
        <f>AVERAGE(B71:F71)</f>
        <v>95.8</v>
      </c>
      <c r="J71" s="36"/>
      <c r="K71" s="36"/>
      <c r="L71" s="36"/>
      <c r="M71" s="36"/>
      <c r="N71" s="36"/>
      <c r="O71" s="45" t="s">
        <v>43</v>
      </c>
      <c r="P71" s="3">
        <v>93</v>
      </c>
      <c r="Q71" s="3">
        <v>98</v>
      </c>
      <c r="R71" s="3">
        <v>93</v>
      </c>
      <c r="S71" s="3">
        <v>93</v>
      </c>
      <c r="T71" s="3">
        <v>96</v>
      </c>
      <c r="U71" s="46">
        <f>AVERAGE(P71:T71)</f>
        <v>94.6</v>
      </c>
    </row>
    <row r="72" spans="1:21" s="31" customFormat="1" ht="12.75">
      <c r="A72" s="45" t="s">
        <v>36</v>
      </c>
      <c r="B72" s="3"/>
      <c r="C72" s="3"/>
      <c r="D72" s="3">
        <v>87</v>
      </c>
      <c r="E72" s="3">
        <v>85</v>
      </c>
      <c r="F72" s="3"/>
      <c r="G72" s="46">
        <f>AVERAGE(B72:F72)</f>
        <v>86</v>
      </c>
      <c r="J72" s="36"/>
      <c r="K72" s="36"/>
      <c r="L72" s="36"/>
      <c r="M72" s="36"/>
      <c r="N72" s="36"/>
      <c r="O72" s="45" t="s">
        <v>16</v>
      </c>
      <c r="P72" s="3">
        <v>95</v>
      </c>
      <c r="Q72" s="3">
        <v>93</v>
      </c>
      <c r="R72" s="3">
        <v>95</v>
      </c>
      <c r="S72" s="3">
        <v>94</v>
      </c>
      <c r="T72" s="3">
        <v>95</v>
      </c>
      <c r="U72" s="46">
        <f>AVERAGE(P72:T72)</f>
        <v>94.4</v>
      </c>
    </row>
    <row r="73" spans="1:21" s="31" customFormat="1" ht="12.75">
      <c r="A73" s="45" t="s">
        <v>18</v>
      </c>
      <c r="B73" s="3">
        <v>96</v>
      </c>
      <c r="C73" s="3">
        <v>93</v>
      </c>
      <c r="D73" s="3">
        <v>95</v>
      </c>
      <c r="E73" s="3">
        <v>95</v>
      </c>
      <c r="F73" s="3">
        <v>98</v>
      </c>
      <c r="G73" s="46">
        <f>AVERAGE(B73:F73)</f>
        <v>95.4</v>
      </c>
      <c r="J73" s="36"/>
      <c r="K73" s="36"/>
      <c r="L73" s="36"/>
      <c r="M73" s="36"/>
      <c r="N73" s="36"/>
      <c r="O73" s="45" t="s">
        <v>11</v>
      </c>
      <c r="P73" s="3">
        <v>91</v>
      </c>
      <c r="Q73" s="3">
        <v>94</v>
      </c>
      <c r="R73" s="3">
        <v>95</v>
      </c>
      <c r="S73" s="3">
        <v>95</v>
      </c>
      <c r="T73" s="3">
        <v>95</v>
      </c>
      <c r="U73" s="46">
        <f>AVERAGE(P73:T73)</f>
        <v>94</v>
      </c>
    </row>
    <row r="74" spans="1:21" s="31" customFormat="1" ht="12.75">
      <c r="A74" s="45" t="s">
        <v>31</v>
      </c>
      <c r="B74" s="3">
        <v>92</v>
      </c>
      <c r="C74" s="3">
        <v>89</v>
      </c>
      <c r="D74" s="3">
        <v>98</v>
      </c>
      <c r="E74" s="3">
        <v>97</v>
      </c>
      <c r="F74" s="3">
        <v>93</v>
      </c>
      <c r="G74" s="46">
        <f>AVERAGE(B74:F74)</f>
        <v>93.8</v>
      </c>
      <c r="J74" s="36"/>
      <c r="K74" s="36"/>
      <c r="L74" s="36"/>
      <c r="M74" s="36"/>
      <c r="N74" s="36"/>
      <c r="O74" s="45" t="s">
        <v>31</v>
      </c>
      <c r="P74" s="3">
        <v>92</v>
      </c>
      <c r="Q74" s="3">
        <v>89</v>
      </c>
      <c r="R74" s="3">
        <v>98</v>
      </c>
      <c r="S74" s="3">
        <v>97</v>
      </c>
      <c r="T74" s="3">
        <v>93</v>
      </c>
      <c r="U74" s="46">
        <f>AVERAGE(P74:T74)</f>
        <v>93.8</v>
      </c>
    </row>
    <row r="75" spans="1:21" s="31" customFormat="1" ht="12.75">
      <c r="A75" s="45" t="s">
        <v>30</v>
      </c>
      <c r="B75" s="3">
        <v>92</v>
      </c>
      <c r="C75" s="3">
        <v>95</v>
      </c>
      <c r="D75" s="3">
        <v>93</v>
      </c>
      <c r="E75" s="3">
        <v>92</v>
      </c>
      <c r="F75" s="3">
        <v>95</v>
      </c>
      <c r="G75" s="46">
        <f>AVERAGE(B75:F75)</f>
        <v>93.4</v>
      </c>
      <c r="J75" s="36"/>
      <c r="K75" s="36"/>
      <c r="L75" s="36"/>
      <c r="M75" s="36"/>
      <c r="N75" s="36"/>
      <c r="O75" s="45" t="s">
        <v>30</v>
      </c>
      <c r="P75" s="3">
        <v>92</v>
      </c>
      <c r="Q75" s="3">
        <v>95</v>
      </c>
      <c r="R75" s="3">
        <v>93</v>
      </c>
      <c r="S75" s="3">
        <v>92</v>
      </c>
      <c r="T75" s="3">
        <v>95</v>
      </c>
      <c r="U75" s="46">
        <f>AVERAGE(P75:T75)</f>
        <v>93.4</v>
      </c>
    </row>
    <row r="76" spans="1:21" s="31" customFormat="1" ht="12.75">
      <c r="A76" s="45" t="s">
        <v>51</v>
      </c>
      <c r="B76" s="3">
        <v>95</v>
      </c>
      <c r="C76" s="3">
        <v>93</v>
      </c>
      <c r="D76" s="3">
        <v>95</v>
      </c>
      <c r="E76" s="3">
        <v>98</v>
      </c>
      <c r="F76" s="3">
        <v>94</v>
      </c>
      <c r="G76" s="46">
        <f>AVERAGE(B76:F76)</f>
        <v>95</v>
      </c>
      <c r="J76" s="36"/>
      <c r="K76" s="36"/>
      <c r="L76" s="36"/>
      <c r="M76" s="36"/>
      <c r="N76" s="36"/>
      <c r="O76" s="45" t="s">
        <v>17</v>
      </c>
      <c r="P76" s="3">
        <v>89</v>
      </c>
      <c r="Q76" s="3">
        <v>92</v>
      </c>
      <c r="R76" s="3">
        <v>94</v>
      </c>
      <c r="S76" s="3">
        <v>98</v>
      </c>
      <c r="T76" s="3">
        <v>92</v>
      </c>
      <c r="U76" s="46">
        <f>AVERAGE(P76:T76)</f>
        <v>93</v>
      </c>
    </row>
    <row r="77" spans="1:21" s="31" customFormat="1" ht="12.75">
      <c r="A77" s="45" t="s">
        <v>11</v>
      </c>
      <c r="B77" s="3">
        <v>91</v>
      </c>
      <c r="C77" s="3">
        <v>94</v>
      </c>
      <c r="D77" s="3">
        <v>95</v>
      </c>
      <c r="E77" s="3">
        <v>95</v>
      </c>
      <c r="F77" s="3">
        <v>95</v>
      </c>
      <c r="G77" s="46">
        <f>AVERAGE(B77:F77)</f>
        <v>94</v>
      </c>
      <c r="J77" s="36"/>
      <c r="K77" s="36"/>
      <c r="L77" s="36"/>
      <c r="M77" s="36"/>
      <c r="N77" s="36"/>
      <c r="O77" s="45" t="s">
        <v>27</v>
      </c>
      <c r="P77" s="3">
        <v>91</v>
      </c>
      <c r="Q77" s="3">
        <v>94</v>
      </c>
      <c r="R77" s="3">
        <v>94</v>
      </c>
      <c r="S77" s="3">
        <v>92</v>
      </c>
      <c r="T77" s="3">
        <v>94</v>
      </c>
      <c r="U77" s="46">
        <f>AVERAGE(P77:T77)</f>
        <v>93</v>
      </c>
    </row>
    <row r="78" spans="1:21" s="31" customFormat="1" ht="12.75">
      <c r="A78" s="45" t="s">
        <v>29</v>
      </c>
      <c r="B78" s="3">
        <v>92</v>
      </c>
      <c r="C78" s="3">
        <v>91</v>
      </c>
      <c r="D78" s="3">
        <v>93</v>
      </c>
      <c r="E78" s="3">
        <v>93</v>
      </c>
      <c r="F78" s="3">
        <v>92</v>
      </c>
      <c r="G78" s="46">
        <f>AVERAGE(B78:F78)</f>
        <v>92.2</v>
      </c>
      <c r="J78" s="36"/>
      <c r="K78" s="36"/>
      <c r="L78" s="36"/>
      <c r="M78" s="36"/>
      <c r="N78" s="36"/>
      <c r="O78" s="45" t="s">
        <v>25</v>
      </c>
      <c r="P78" s="3">
        <v>94</v>
      </c>
      <c r="Q78" s="3">
        <v>93</v>
      </c>
      <c r="R78" s="3">
        <v>91</v>
      </c>
      <c r="S78" s="3">
        <v>95</v>
      </c>
      <c r="T78" s="3">
        <v>91</v>
      </c>
      <c r="U78" s="46">
        <f>AVERAGE(P78:T78)</f>
        <v>92.8</v>
      </c>
    </row>
    <row r="79" spans="1:21" s="31" customFormat="1" ht="12.75">
      <c r="A79" s="45" t="s">
        <v>49</v>
      </c>
      <c r="B79" s="3">
        <v>95</v>
      </c>
      <c r="C79" s="3">
        <v>85</v>
      </c>
      <c r="D79" s="3">
        <v>85</v>
      </c>
      <c r="E79" s="3">
        <v>93</v>
      </c>
      <c r="F79" s="3">
        <v>91</v>
      </c>
      <c r="G79" s="46">
        <f>AVERAGE(B79:F79)</f>
        <v>89.8</v>
      </c>
      <c r="J79" s="36"/>
      <c r="K79" s="36"/>
      <c r="L79" s="36"/>
      <c r="M79" s="36"/>
      <c r="N79" s="36"/>
      <c r="O79" s="45" t="s">
        <v>47</v>
      </c>
      <c r="P79" s="3">
        <v>95</v>
      </c>
      <c r="Q79" s="3">
        <v>93</v>
      </c>
      <c r="R79" s="3">
        <v>92</v>
      </c>
      <c r="S79" s="3">
        <v>92</v>
      </c>
      <c r="T79" s="3">
        <v>92</v>
      </c>
      <c r="U79" s="46">
        <f>AVERAGE(P79:T79)</f>
        <v>92.8</v>
      </c>
    </row>
    <row r="80" spans="1:21" s="31" customFormat="1" ht="12.75">
      <c r="A80" s="45" t="s">
        <v>48</v>
      </c>
      <c r="B80" s="3">
        <v>92</v>
      </c>
      <c r="C80" s="3">
        <v>92</v>
      </c>
      <c r="D80" s="3">
        <v>88</v>
      </c>
      <c r="E80" s="3">
        <v>89</v>
      </c>
      <c r="F80" s="3">
        <v>93</v>
      </c>
      <c r="G80" s="46">
        <f>AVERAGE(B80:F80)</f>
        <v>90.8</v>
      </c>
      <c r="J80" s="36"/>
      <c r="K80" s="36"/>
      <c r="L80" s="36"/>
      <c r="M80" s="36"/>
      <c r="N80" s="36"/>
      <c r="O80" s="45" t="s">
        <v>7</v>
      </c>
      <c r="P80" s="3">
        <v>93</v>
      </c>
      <c r="Q80" s="3">
        <v>90</v>
      </c>
      <c r="R80" s="3">
        <v>96</v>
      </c>
      <c r="S80" s="3">
        <v>93</v>
      </c>
      <c r="T80" s="3">
        <v>91</v>
      </c>
      <c r="U80" s="46">
        <f>AVERAGE(P80:T80)</f>
        <v>92.6</v>
      </c>
    </row>
    <row r="81" spans="1:21" s="31" customFormat="1" ht="12.75">
      <c r="A81" s="45" t="s">
        <v>8</v>
      </c>
      <c r="B81" s="3">
        <v>91</v>
      </c>
      <c r="C81" s="3">
        <v>95</v>
      </c>
      <c r="D81" s="3">
        <v>97</v>
      </c>
      <c r="E81" s="3">
        <v>97</v>
      </c>
      <c r="F81" s="3">
        <v>95</v>
      </c>
      <c r="G81" s="46">
        <f>AVERAGE(B81:F81)</f>
        <v>95</v>
      </c>
      <c r="H81" s="1"/>
      <c r="J81" s="36"/>
      <c r="K81" s="36"/>
      <c r="L81" s="36"/>
      <c r="M81" s="36"/>
      <c r="N81" s="36"/>
      <c r="O81" s="45" t="s">
        <v>29</v>
      </c>
      <c r="P81" s="3">
        <v>92</v>
      </c>
      <c r="Q81" s="3">
        <v>91</v>
      </c>
      <c r="R81" s="3">
        <v>93</v>
      </c>
      <c r="S81" s="3">
        <v>93</v>
      </c>
      <c r="T81" s="3">
        <v>92</v>
      </c>
      <c r="U81" s="46">
        <f>AVERAGE(P81:T81)</f>
        <v>92.2</v>
      </c>
    </row>
    <row r="82" spans="1:21" ht="12.75">
      <c r="A82" s="45" t="s">
        <v>42</v>
      </c>
      <c r="B82" s="3">
        <v>96</v>
      </c>
      <c r="C82" s="3">
        <v>90</v>
      </c>
      <c r="D82" s="3">
        <v>96</v>
      </c>
      <c r="E82" s="3">
        <v>86</v>
      </c>
      <c r="F82" s="3">
        <v>91</v>
      </c>
      <c r="G82" s="46">
        <f>AVERAGE(B82:F82)</f>
        <v>91.8</v>
      </c>
      <c r="O82" s="45" t="s">
        <v>50</v>
      </c>
      <c r="P82" s="3">
        <v>97</v>
      </c>
      <c r="Q82" s="3">
        <v>94</v>
      </c>
      <c r="R82" s="3">
        <v>92</v>
      </c>
      <c r="S82" s="3">
        <v>83</v>
      </c>
      <c r="T82" s="3">
        <v>94</v>
      </c>
      <c r="U82" s="46">
        <f>AVERAGE(P82:T82)</f>
        <v>92</v>
      </c>
    </row>
    <row r="83" spans="1:21" ht="12.75">
      <c r="A83" s="45" t="s">
        <v>27</v>
      </c>
      <c r="B83" s="3">
        <v>91</v>
      </c>
      <c r="C83" s="3">
        <v>94</v>
      </c>
      <c r="D83" s="3">
        <v>94</v>
      </c>
      <c r="E83" s="3">
        <v>92</v>
      </c>
      <c r="F83" s="3">
        <v>94</v>
      </c>
      <c r="G83" s="46">
        <f>AVERAGE(B83:F83)</f>
        <v>93</v>
      </c>
      <c r="O83" s="45" t="s">
        <v>42</v>
      </c>
      <c r="P83" s="3">
        <v>96</v>
      </c>
      <c r="Q83" s="3">
        <v>90</v>
      </c>
      <c r="R83" s="3">
        <v>96</v>
      </c>
      <c r="S83" s="3">
        <v>86</v>
      </c>
      <c r="T83" s="3">
        <v>91</v>
      </c>
      <c r="U83" s="46">
        <f>AVERAGE(P83:T83)</f>
        <v>91.8</v>
      </c>
    </row>
    <row r="84" spans="1:21" ht="12.75">
      <c r="A84" s="45" t="s">
        <v>17</v>
      </c>
      <c r="B84" s="3">
        <v>89</v>
      </c>
      <c r="C84" s="3">
        <v>92</v>
      </c>
      <c r="D84" s="3">
        <v>94</v>
      </c>
      <c r="E84" s="3">
        <v>98</v>
      </c>
      <c r="F84" s="3">
        <v>92</v>
      </c>
      <c r="G84" s="46">
        <f>AVERAGE(B84:F84)</f>
        <v>93</v>
      </c>
      <c r="O84" s="45" t="s">
        <v>19</v>
      </c>
      <c r="P84" s="3">
        <v>90</v>
      </c>
      <c r="Q84" s="3">
        <v>96</v>
      </c>
      <c r="R84" s="3">
        <v>96</v>
      </c>
      <c r="S84" s="3">
        <v>85</v>
      </c>
      <c r="T84" s="3">
        <v>91</v>
      </c>
      <c r="U84" s="46">
        <f>AVERAGE(P84:T84)</f>
        <v>91.6</v>
      </c>
    </row>
    <row r="85" spans="1:21" ht="12.75">
      <c r="A85" s="45" t="s">
        <v>9</v>
      </c>
      <c r="B85" s="3">
        <v>95</v>
      </c>
      <c r="C85" s="3">
        <v>96</v>
      </c>
      <c r="D85" s="3">
        <v>94</v>
      </c>
      <c r="E85" s="3">
        <v>98</v>
      </c>
      <c r="F85" s="3">
        <v>95</v>
      </c>
      <c r="G85" s="46">
        <f>AVERAGE(B85:F85)</f>
        <v>95.6</v>
      </c>
      <c r="H85" s="47"/>
      <c r="O85" s="45" t="s">
        <v>39</v>
      </c>
      <c r="P85" s="3">
        <v>91</v>
      </c>
      <c r="Q85" s="3">
        <v>90</v>
      </c>
      <c r="R85" s="3">
        <v>90</v>
      </c>
      <c r="S85" s="3">
        <v>92</v>
      </c>
      <c r="T85" s="3">
        <v>95</v>
      </c>
      <c r="U85" s="46">
        <f>AVERAGE(P85:T85)</f>
        <v>91.6</v>
      </c>
    </row>
    <row r="86" spans="1:21" ht="12.75">
      <c r="A86" s="45" t="s">
        <v>50</v>
      </c>
      <c r="B86" s="3">
        <v>97</v>
      </c>
      <c r="C86" s="3">
        <v>94</v>
      </c>
      <c r="D86" s="3">
        <v>92</v>
      </c>
      <c r="E86" s="3">
        <v>83</v>
      </c>
      <c r="F86" s="3">
        <v>94</v>
      </c>
      <c r="G86" s="46">
        <f>AVERAGE(B86:F86)</f>
        <v>92</v>
      </c>
      <c r="O86" s="45" t="s">
        <v>40</v>
      </c>
      <c r="P86" s="3">
        <v>84</v>
      </c>
      <c r="Q86" s="3">
        <v>90</v>
      </c>
      <c r="R86" s="3">
        <v>92</v>
      </c>
      <c r="S86" s="3">
        <v>95</v>
      </c>
      <c r="T86" s="3">
        <v>93</v>
      </c>
      <c r="U86" s="46">
        <f>AVERAGE(P86:T86)</f>
        <v>90.8</v>
      </c>
    </row>
    <row r="87" spans="1:21" ht="12.75">
      <c r="A87" s="45" t="s">
        <v>41</v>
      </c>
      <c r="B87" s="3">
        <v>84</v>
      </c>
      <c r="C87" s="3">
        <v>87</v>
      </c>
      <c r="D87" s="3">
        <v>91</v>
      </c>
      <c r="E87" s="3">
        <v>88</v>
      </c>
      <c r="F87" s="3">
        <v>90</v>
      </c>
      <c r="G87" s="46">
        <f>AVERAGE(B87:F87)</f>
        <v>88</v>
      </c>
      <c r="O87" s="45" t="s">
        <v>48</v>
      </c>
      <c r="P87" s="3">
        <v>92</v>
      </c>
      <c r="Q87" s="3">
        <v>92</v>
      </c>
      <c r="R87" s="3">
        <v>88</v>
      </c>
      <c r="S87" s="3">
        <v>89</v>
      </c>
      <c r="T87" s="3">
        <v>93</v>
      </c>
      <c r="U87" s="46">
        <f>AVERAGE(P87:T87)</f>
        <v>90.8</v>
      </c>
    </row>
    <row r="88" spans="1:21" ht="12.75">
      <c r="A88" s="45" t="s">
        <v>34</v>
      </c>
      <c r="B88" s="3">
        <v>95</v>
      </c>
      <c r="C88" s="3">
        <v>95</v>
      </c>
      <c r="D88" s="3">
        <v>92</v>
      </c>
      <c r="E88" s="3">
        <v>86</v>
      </c>
      <c r="F88" s="3"/>
      <c r="G88" s="46">
        <f>AVERAGE(B88:F88)</f>
        <v>92</v>
      </c>
      <c r="O88" s="45" t="s">
        <v>49</v>
      </c>
      <c r="P88" s="3">
        <v>95</v>
      </c>
      <c r="Q88" s="3">
        <v>85</v>
      </c>
      <c r="R88" s="3">
        <v>85</v>
      </c>
      <c r="S88" s="3">
        <v>93</v>
      </c>
      <c r="T88" s="3">
        <v>91</v>
      </c>
      <c r="U88" s="46">
        <f>AVERAGE(P88:T88)</f>
        <v>89.8</v>
      </c>
    </row>
    <row r="89" spans="1:21" ht="12.75">
      <c r="A89" s="45" t="s">
        <v>25</v>
      </c>
      <c r="B89" s="3">
        <v>94</v>
      </c>
      <c r="C89" s="3">
        <v>93</v>
      </c>
      <c r="D89" s="3">
        <v>91</v>
      </c>
      <c r="E89" s="3">
        <v>95</v>
      </c>
      <c r="F89" s="3">
        <v>91</v>
      </c>
      <c r="G89" s="46">
        <f>AVERAGE(B89:F89)</f>
        <v>92.8</v>
      </c>
      <c r="O89" s="45" t="s">
        <v>41</v>
      </c>
      <c r="P89" s="3">
        <v>84</v>
      </c>
      <c r="Q89" s="3">
        <v>87</v>
      </c>
      <c r="R89" s="3">
        <v>91</v>
      </c>
      <c r="S89" s="3">
        <v>88</v>
      </c>
      <c r="T89" s="3">
        <v>90</v>
      </c>
      <c r="U89" s="46">
        <f>AVERAGE(P89:T89)</f>
        <v>88</v>
      </c>
    </row>
    <row r="90" spans="1:21" ht="12.75">
      <c r="A90" s="45" t="s">
        <v>40</v>
      </c>
      <c r="B90" s="3">
        <v>84</v>
      </c>
      <c r="C90" s="3">
        <v>90</v>
      </c>
      <c r="D90" s="3">
        <v>92</v>
      </c>
      <c r="E90" s="3">
        <v>95</v>
      </c>
      <c r="F90" s="3">
        <v>93</v>
      </c>
      <c r="G90" s="46">
        <f>AVERAGE(B90:F90)</f>
        <v>90.8</v>
      </c>
      <c r="O90" s="45" t="s">
        <v>37</v>
      </c>
      <c r="P90" s="3"/>
      <c r="Q90" s="3"/>
      <c r="R90" s="3">
        <v>98</v>
      </c>
      <c r="S90" s="3">
        <v>97</v>
      </c>
      <c r="T90" s="3"/>
      <c r="U90" s="46">
        <f>AVERAGE(P90:T90)</f>
        <v>97.5</v>
      </c>
    </row>
    <row r="91" spans="1:21" ht="12.75">
      <c r="A91" s="45" t="s">
        <v>7</v>
      </c>
      <c r="B91" s="3">
        <v>93</v>
      </c>
      <c r="C91" s="3">
        <v>90</v>
      </c>
      <c r="D91" s="3">
        <v>96</v>
      </c>
      <c r="E91" s="3">
        <v>93</v>
      </c>
      <c r="F91" s="3">
        <v>91</v>
      </c>
      <c r="G91" s="46">
        <f>AVERAGE(B91:F91)</f>
        <v>92.6</v>
      </c>
      <c r="O91" s="45" t="s">
        <v>35</v>
      </c>
      <c r="P91" s="3"/>
      <c r="Q91" s="3"/>
      <c r="R91" s="3">
        <v>91</v>
      </c>
      <c r="S91" s="3">
        <v>96</v>
      </c>
      <c r="T91" s="3"/>
      <c r="U91" s="46">
        <f>AVERAGE(P91:T91)</f>
        <v>93.5</v>
      </c>
    </row>
    <row r="92" spans="1:21" ht="12.75">
      <c r="A92" s="45" t="s">
        <v>16</v>
      </c>
      <c r="B92" s="3">
        <v>95</v>
      </c>
      <c r="C92" s="3">
        <v>93</v>
      </c>
      <c r="D92" s="3">
        <v>95</v>
      </c>
      <c r="E92" s="3">
        <v>94</v>
      </c>
      <c r="F92" s="3">
        <v>95</v>
      </c>
      <c r="G92" s="46">
        <f>AVERAGE(B92:F92)</f>
        <v>94.4</v>
      </c>
      <c r="O92" s="45" t="s">
        <v>34</v>
      </c>
      <c r="P92" s="3">
        <v>95</v>
      </c>
      <c r="Q92" s="3">
        <v>95</v>
      </c>
      <c r="R92" s="3">
        <v>92</v>
      </c>
      <c r="S92" s="3">
        <v>86</v>
      </c>
      <c r="T92" s="3"/>
      <c r="U92" s="46">
        <f>AVERAGE(P92:T92)</f>
        <v>92</v>
      </c>
    </row>
    <row r="93" spans="1:21" ht="12.75">
      <c r="A93" s="45" t="s">
        <v>19</v>
      </c>
      <c r="B93" s="3">
        <v>90</v>
      </c>
      <c r="C93" s="3">
        <v>96</v>
      </c>
      <c r="D93" s="3">
        <v>96</v>
      </c>
      <c r="E93" s="3">
        <v>85</v>
      </c>
      <c r="F93" s="3">
        <v>91</v>
      </c>
      <c r="G93" s="46">
        <f>AVERAGE(B93:F93)</f>
        <v>91.6</v>
      </c>
      <c r="O93" s="45" t="s">
        <v>36</v>
      </c>
      <c r="P93" s="3"/>
      <c r="Q93" s="3"/>
      <c r="R93" s="3">
        <v>87</v>
      </c>
      <c r="S93" s="3">
        <v>85</v>
      </c>
      <c r="T93" s="3"/>
      <c r="U93" s="46">
        <f>AVERAGE(P93:T93)</f>
        <v>86</v>
      </c>
    </row>
    <row r="94" spans="1:21" ht="12.75">
      <c r="A94" s="45"/>
      <c r="B94" s="3"/>
      <c r="C94" s="3"/>
      <c r="D94" s="3"/>
      <c r="E94" s="3"/>
      <c r="F94" s="3"/>
      <c r="G94" s="48"/>
      <c r="O94" s="45"/>
      <c r="P94" s="3"/>
      <c r="Q94" s="3"/>
      <c r="R94" s="3"/>
      <c r="S94" s="3"/>
      <c r="T94" s="3"/>
      <c r="U94" s="48"/>
    </row>
    <row r="95" spans="1:21" ht="12.75">
      <c r="A95" s="49"/>
      <c r="B95" s="50"/>
      <c r="C95" s="50"/>
      <c r="D95" s="50"/>
      <c r="E95" s="50"/>
      <c r="F95" s="50"/>
      <c r="G95" s="51"/>
      <c r="O95" s="49"/>
      <c r="P95" s="50"/>
      <c r="Q95" s="50"/>
      <c r="R95" s="50"/>
      <c r="S95" s="50"/>
      <c r="T95" s="50"/>
      <c r="U95" s="52"/>
    </row>
  </sheetData>
  <sheetProtection selectLockedCells="1" selectUnlockedCells="1"/>
  <mergeCells count="13">
    <mergeCell ref="A1:V1"/>
    <mergeCell ref="P7:U15"/>
    <mergeCell ref="F12:G12"/>
    <mergeCell ref="F21:G21"/>
    <mergeCell ref="P25:S25"/>
    <mergeCell ref="F30:G30"/>
    <mergeCell ref="F39:G39"/>
    <mergeCell ref="O47:T47"/>
    <mergeCell ref="F48:G48"/>
    <mergeCell ref="F57:G57"/>
    <mergeCell ref="A60:V60"/>
    <mergeCell ref="B63:E63"/>
    <mergeCell ref="P63:S63"/>
  </mergeCells>
  <hyperlinks>
    <hyperlink ref="P24" r:id="rId1" display="dpc@canford.com"/>
  </hyperlink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2009-03-03T09:33:22Z</cp:lastPrinted>
  <dcterms:created xsi:type="dcterms:W3CDTF">1999-01-06T09:31:21Z</dcterms:created>
  <dcterms:modified xsi:type="dcterms:W3CDTF">2017-03-27T19:22:14Z</dcterms:modified>
  <cp:category/>
  <cp:version/>
  <cp:contentType/>
  <cp:contentStatus/>
</cp:coreProperties>
</file>