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<sst xmlns="http://schemas.openxmlformats.org/spreadsheetml/2006/main" count="109" uniqueCount="51">
  <si>
    <t>BSSRA Spring League 2017 Section 1 - Division 5</t>
  </si>
  <si>
    <t>Bradfield B</t>
  </si>
  <si>
    <t>Mean</t>
  </si>
  <si>
    <t>Hallmann L</t>
  </si>
  <si>
    <t>Greenaway L</t>
  </si>
  <si>
    <t>Bennett-Wallis A</t>
  </si>
  <si>
    <t>Randall L</t>
  </si>
  <si>
    <t>Eastwick-field C</t>
  </si>
  <si>
    <t>Total</t>
  </si>
  <si>
    <t>Handicapped Total</t>
  </si>
  <si>
    <t>Charterhouse A</t>
  </si>
  <si>
    <t xml:space="preserve">                                                  </t>
  </si>
  <si>
    <t>Patel C</t>
  </si>
  <si>
    <t>Shutt M</t>
  </si>
  <si>
    <t>Daglish O</t>
  </si>
  <si>
    <t>Rowland N</t>
  </si>
  <si>
    <t>Mack T</t>
  </si>
  <si>
    <t>Ellesmere C</t>
  </si>
  <si>
    <t xml:space="preserve"> </t>
  </si>
  <si>
    <r>
      <t xml:space="preserve">Xicms A /Lin H/ </t>
    </r>
    <r>
      <rPr>
        <sz val="11"/>
        <color indexed="10"/>
        <rFont val="Trebuchet MS"/>
        <family val="2"/>
      </rPr>
      <t>burglass</t>
    </r>
  </si>
  <si>
    <t>KC Pilcher</t>
  </si>
  <si>
    <t>Edwards W</t>
  </si>
  <si>
    <t>Date</t>
  </si>
  <si>
    <t>Hutchins K</t>
  </si>
  <si>
    <t>1 point penalty R5</t>
  </si>
  <si>
    <t>Zakers S</t>
  </si>
  <si>
    <t>Nathan D</t>
  </si>
  <si>
    <t>Epsom A</t>
  </si>
  <si>
    <t>Palmer M</t>
  </si>
  <si>
    <t>Chan R</t>
  </si>
  <si>
    <t>Belousson V</t>
  </si>
  <si>
    <t>Gould S</t>
  </si>
  <si>
    <t>Malone G</t>
  </si>
  <si>
    <t>Greshams D</t>
  </si>
  <si>
    <t>Ward G</t>
  </si>
  <si>
    <t xml:space="preserve">Robinson A </t>
  </si>
  <si>
    <t xml:space="preserve">Olenberg E </t>
  </si>
  <si>
    <t>Kapustina K</t>
  </si>
  <si>
    <t>Alston H</t>
  </si>
  <si>
    <t>Moulton A</t>
  </si>
  <si>
    <t>Score Table</t>
  </si>
  <si>
    <t>St Albans A</t>
  </si>
  <si>
    <t>Dines A</t>
  </si>
  <si>
    <t>Spencer L</t>
  </si>
  <si>
    <t>Crossley M</t>
  </si>
  <si>
    <t>Pattison J</t>
  </si>
  <si>
    <t>Dorward P</t>
  </si>
  <si>
    <t>Alphabetical</t>
  </si>
  <si>
    <t>Round</t>
  </si>
  <si>
    <t>Numerical</t>
  </si>
  <si>
    <t>Xicms A /Lin H/ burglass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</si>
</sst>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4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/>
    </xf>
    <xf numFmtId="164" fontId="5" fillId="0" borderId="0" xfId="0" applyFont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0" borderId="2" xfId="0" applyFont="1" applyBorder="1" applyAlignment="1">
      <alignment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11" fillId="0" borderId="4" xfId="0" applyFont="1" applyBorder="1" applyAlignment="1">
      <alignment/>
    </xf>
    <xf numFmtId="164" fontId="11" fillId="0" borderId="0" xfId="0" applyFont="1" applyBorder="1" applyAlignment="1">
      <alignment horizontal="center"/>
    </xf>
    <xf numFmtId="165" fontId="11" fillId="0" borderId="5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5" fontId="4" fillId="0" borderId="5" xfId="0" applyNumberFormat="1" applyFont="1" applyBorder="1" applyAlignment="1">
      <alignment vertical="center"/>
    </xf>
    <xf numFmtId="164" fontId="11" fillId="0" borderId="4" xfId="0" applyFont="1" applyFill="1" applyBorder="1" applyAlignment="1">
      <alignment/>
    </xf>
    <xf numFmtId="164" fontId="11" fillId="0" borderId="0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vertic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1" fillId="0" borderId="6" xfId="0" applyFont="1" applyFill="1" applyBorder="1" applyAlignment="1">
      <alignment/>
    </xf>
    <xf numFmtId="164" fontId="4" fillId="0" borderId="7" xfId="0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Zeros="0" tabSelected="1" zoomScale="75" zoomScaleNormal="75" workbookViewId="0" topLeftCell="A1">
      <selection activeCell="A96" sqref="A66:IV96"/>
    </sheetView>
  </sheetViews>
  <sheetFormatPr defaultColWidth="9.140625" defaultRowHeight="12.75"/>
  <cols>
    <col min="1" max="1" width="25.140625" style="1" customWidth="1"/>
    <col min="2" max="5" width="4.7109375" style="1" customWidth="1"/>
    <col min="6" max="6" width="5.421875" style="1" customWidth="1"/>
    <col min="7" max="7" width="6.4218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9.421875" style="1" customWidth="1"/>
    <col min="16" max="20" width="5.00390625" style="1" customWidth="1"/>
    <col min="21" max="21" width="7.00390625" style="1" customWidth="1"/>
    <col min="22" max="22" width="20.28125" style="1" customWidth="1"/>
    <col min="23" max="23" width="33.28125" style="1" customWidth="1"/>
    <col min="24" max="16384" width="9.140625" style="1" customWidth="1"/>
  </cols>
  <sheetData>
    <row r="1" spans="1:2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</row>
    <row r="3" spans="1:21" ht="12.75">
      <c r="A3" s="9"/>
      <c r="B3" s="10"/>
      <c r="C3" s="10"/>
      <c r="D3" s="10"/>
      <c r="E3" s="10"/>
      <c r="F3" s="10"/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</row>
    <row r="4" spans="1:21" ht="15.75" customHeight="1">
      <c r="A4" s="11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2"/>
    </row>
    <row r="5" spans="1:21" ht="12.75">
      <c r="A5" s="8" t="s">
        <v>3</v>
      </c>
      <c r="B5" s="6">
        <v>90</v>
      </c>
      <c r="C5" s="6">
        <v>80</v>
      </c>
      <c r="D5" s="6">
        <v>91</v>
      </c>
      <c r="E5" s="6">
        <v>86</v>
      </c>
      <c r="F5" s="6">
        <v>91</v>
      </c>
      <c r="G5" s="7">
        <f>AVERAGE(B5:F5)</f>
        <v>87.6</v>
      </c>
      <c r="H5" s="8"/>
      <c r="I5" s="8"/>
      <c r="J5" s="6"/>
      <c r="K5" s="6"/>
      <c r="L5" s="6"/>
      <c r="M5" s="6"/>
      <c r="N5" s="6"/>
      <c r="O5" s="13"/>
      <c r="Q5" s="6"/>
      <c r="S5" s="6"/>
      <c r="T5" s="6"/>
      <c r="U5" s="7"/>
    </row>
    <row r="6" spans="1:21" ht="12.75">
      <c r="A6" s="8" t="s">
        <v>4</v>
      </c>
      <c r="B6" s="6">
        <v>92</v>
      </c>
      <c r="C6" s="6">
        <v>93</v>
      </c>
      <c r="D6" s="6">
        <v>93</v>
      </c>
      <c r="E6" s="6">
        <v>86</v>
      </c>
      <c r="F6" s="6">
        <v>95</v>
      </c>
      <c r="G6" s="7">
        <f>AVERAGE(B6:F6)</f>
        <v>91.8</v>
      </c>
      <c r="H6" s="8"/>
      <c r="I6" s="8"/>
      <c r="J6" s="6"/>
      <c r="K6" s="6"/>
      <c r="L6" s="6"/>
      <c r="M6" s="6"/>
      <c r="N6" s="6"/>
      <c r="O6" s="13"/>
      <c r="P6" s="6"/>
      <c r="Q6" s="6"/>
      <c r="R6" s="6"/>
      <c r="S6" s="6"/>
      <c r="T6" s="6"/>
      <c r="U6" s="7"/>
    </row>
    <row r="7" spans="1:21" ht="12.75">
      <c r="A7" s="8" t="s">
        <v>5</v>
      </c>
      <c r="B7" s="6">
        <v>93</v>
      </c>
      <c r="C7" s="6">
        <v>91</v>
      </c>
      <c r="D7" s="6">
        <v>95</v>
      </c>
      <c r="E7" s="6">
        <v>94</v>
      </c>
      <c r="F7" s="6">
        <v>91</v>
      </c>
      <c r="G7" s="7">
        <f>AVERAGE(B7:F7)</f>
        <v>92.8</v>
      </c>
      <c r="H7" s="8"/>
      <c r="I7" s="8"/>
      <c r="J7" s="6"/>
      <c r="K7" s="6"/>
      <c r="L7" s="6"/>
      <c r="M7" s="6"/>
      <c r="N7" s="6"/>
      <c r="O7" s="13"/>
      <c r="P7" s="6"/>
      <c r="Q7" s="6"/>
      <c r="R7" s="6"/>
      <c r="S7" s="6"/>
      <c r="T7" s="6"/>
      <c r="U7" s="7"/>
    </row>
    <row r="8" spans="1:21" ht="12.75">
      <c r="A8" s="8" t="s">
        <v>6</v>
      </c>
      <c r="B8" s="6">
        <v>94</v>
      </c>
      <c r="C8" s="6">
        <v>95</v>
      </c>
      <c r="D8" s="6">
        <v>94</v>
      </c>
      <c r="E8" s="6">
        <v>93</v>
      </c>
      <c r="F8" s="6"/>
      <c r="G8" s="7">
        <f>AVERAGE(B8:F8)</f>
        <v>94</v>
      </c>
      <c r="H8" s="8"/>
      <c r="I8" s="8"/>
      <c r="J8" s="6"/>
      <c r="K8" s="6"/>
      <c r="L8" s="6"/>
      <c r="M8" s="6"/>
      <c r="N8" s="6"/>
      <c r="O8" s="13"/>
      <c r="P8" s="6"/>
      <c r="Q8" s="6"/>
      <c r="R8" s="6"/>
      <c r="S8" s="6"/>
      <c r="T8" s="6"/>
      <c r="U8" s="7"/>
    </row>
    <row r="9" spans="1:21" ht="12.75">
      <c r="A9" s="8" t="s">
        <v>7</v>
      </c>
      <c r="B9" s="6">
        <v>93</v>
      </c>
      <c r="C9" s="6">
        <v>92</v>
      </c>
      <c r="D9" s="6">
        <v>89</v>
      </c>
      <c r="E9" s="6">
        <v>94</v>
      </c>
      <c r="F9" s="6">
        <v>93</v>
      </c>
      <c r="G9" s="7">
        <f>AVERAGE(B9:F9)</f>
        <v>92.2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</row>
    <row r="10" spans="1:21" ht="12.75">
      <c r="A10" s="14" t="s">
        <v>8</v>
      </c>
      <c r="B10" s="15">
        <f>SUM(B5:B9)</f>
        <v>462</v>
      </c>
      <c r="C10" s="15">
        <f>SUM(C5:C9)</f>
        <v>451</v>
      </c>
      <c r="D10" s="15">
        <f>SUM(D5:D9)</f>
        <v>462</v>
      </c>
      <c r="E10" s="15">
        <f>SUM(E5:E9)</f>
        <v>453</v>
      </c>
      <c r="F10" s="15">
        <f>SUM(F5:F9)</f>
        <v>370</v>
      </c>
      <c r="G10" s="16">
        <f>AVERAGE(B10:F10)</f>
        <v>439.6</v>
      </c>
      <c r="H10" s="8"/>
      <c r="I10" s="8"/>
      <c r="J10" s="6"/>
      <c r="K10" s="6"/>
      <c r="L10" s="6"/>
      <c r="M10" s="6"/>
      <c r="N10" s="6"/>
      <c r="O10" s="8"/>
      <c r="P10" s="6"/>
      <c r="Q10" s="6"/>
      <c r="R10" s="6"/>
      <c r="S10" s="6"/>
      <c r="T10" s="6"/>
      <c r="U10" s="7"/>
    </row>
    <row r="11" spans="1:21" ht="12.75">
      <c r="A11" s="14" t="s">
        <v>9</v>
      </c>
      <c r="B11" s="15">
        <f>IF(SUM(B5:B9)=0,0,SUM(B5:B9)+$P28)</f>
        <v>462</v>
      </c>
      <c r="C11" s="15">
        <f>IF(SUM(C5:C9)=0,0,SUM(C5:C9)+$P28)</f>
        <v>451</v>
      </c>
      <c r="D11" s="15">
        <f>IF(SUM(D5:D9)=0,0,SUM(D5:D9)+$P28)</f>
        <v>462</v>
      </c>
      <c r="E11" s="15">
        <f>IF(SUM(E5:E9)=0,0,SUM(E5:E9)+$P28)</f>
        <v>453</v>
      </c>
      <c r="F11" s="15">
        <f>IF(SUM(F5:F9)=0,0,SUM(F5:F9)+$P28)</f>
        <v>370</v>
      </c>
      <c r="G11" s="16">
        <f>AVERAGE(B11:F11)</f>
        <v>439.6</v>
      </c>
      <c r="H11" s="8"/>
      <c r="I11" s="8"/>
      <c r="J11" s="6"/>
      <c r="K11" s="6"/>
      <c r="L11" s="6"/>
      <c r="M11" s="6"/>
      <c r="N11" s="6"/>
      <c r="O11" s="17"/>
      <c r="P11" s="6"/>
      <c r="Q11" s="6"/>
      <c r="R11" s="6"/>
      <c r="S11" s="6"/>
      <c r="T11" s="6"/>
      <c r="U11" s="16"/>
    </row>
    <row r="12" spans="1:21" ht="12.75">
      <c r="A12" s="17"/>
      <c r="B12" s="15"/>
      <c r="C12" s="15"/>
      <c r="D12" s="15"/>
      <c r="E12" s="14" t="s">
        <v>9</v>
      </c>
      <c r="F12" s="18">
        <f>SUM(B11:F11)</f>
        <v>2198</v>
      </c>
      <c r="G12" s="19"/>
      <c r="H12" s="8"/>
      <c r="I12" s="8"/>
      <c r="J12" s="6"/>
      <c r="K12" s="6"/>
      <c r="L12" s="6"/>
      <c r="M12" s="6"/>
      <c r="N12" s="6"/>
      <c r="O12" s="8"/>
      <c r="P12" s="6"/>
      <c r="Q12" s="6"/>
      <c r="R12" s="6"/>
      <c r="S12" s="17"/>
      <c r="T12" s="18"/>
      <c r="U12" s="8"/>
    </row>
    <row r="13" spans="1:21" ht="15.75" customHeight="1">
      <c r="A13" s="8" t="s">
        <v>10</v>
      </c>
      <c r="B13" s="6"/>
      <c r="C13" s="6"/>
      <c r="D13" s="6"/>
      <c r="E13" s="6"/>
      <c r="F13" s="6"/>
      <c r="G13" s="7" t="s">
        <v>11</v>
      </c>
      <c r="H13" s="8"/>
      <c r="I13" s="8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</row>
    <row r="14" spans="1:21" ht="12.75">
      <c r="A14" s="8" t="s">
        <v>12</v>
      </c>
      <c r="B14" s="6">
        <v>93</v>
      </c>
      <c r="C14" s="6">
        <v>94</v>
      </c>
      <c r="D14" s="6">
        <v>94</v>
      </c>
      <c r="E14" s="6">
        <v>96</v>
      </c>
      <c r="F14" s="6">
        <v>97</v>
      </c>
      <c r="G14" s="7">
        <f>AVERAGE(B14:F14)</f>
        <v>94.8</v>
      </c>
      <c r="H14" s="8"/>
      <c r="I14" s="8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</row>
    <row r="15" spans="1:21" ht="12.75">
      <c r="A15" s="8" t="s">
        <v>13</v>
      </c>
      <c r="B15" s="6">
        <v>98</v>
      </c>
      <c r="C15" s="6">
        <v>98</v>
      </c>
      <c r="D15" s="6">
        <v>93</v>
      </c>
      <c r="E15" s="6">
        <v>95</v>
      </c>
      <c r="F15" s="6">
        <v>97</v>
      </c>
      <c r="G15" s="7">
        <f>AVERAGE(B15:F15)</f>
        <v>96.2</v>
      </c>
      <c r="H15" s="8"/>
      <c r="I15" s="8"/>
      <c r="J15" s="6"/>
      <c r="K15" s="6"/>
      <c r="L15" s="6"/>
      <c r="M15" s="6"/>
      <c r="N15" s="6"/>
      <c r="O15" s="8"/>
      <c r="P15" s="8"/>
      <c r="Q15" s="8"/>
      <c r="R15" s="8"/>
      <c r="S15" s="8"/>
      <c r="T15" s="8"/>
      <c r="U15" s="8"/>
    </row>
    <row r="16" spans="1:21" ht="12.75">
      <c r="A16" s="8" t="s">
        <v>14</v>
      </c>
      <c r="B16" s="6">
        <v>91</v>
      </c>
      <c r="C16" s="6">
        <v>97</v>
      </c>
      <c r="D16" s="6">
        <v>96</v>
      </c>
      <c r="E16" s="6">
        <v>94</v>
      </c>
      <c r="F16" s="6">
        <v>91</v>
      </c>
      <c r="G16" s="7">
        <f>AVERAGE(B16:F16)</f>
        <v>93.8</v>
      </c>
      <c r="H16" s="8"/>
      <c r="I16" s="8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</row>
    <row r="17" spans="1:21" ht="12.75">
      <c r="A17" s="8" t="s">
        <v>15</v>
      </c>
      <c r="B17" s="6">
        <v>91</v>
      </c>
      <c r="C17" s="6">
        <v>93</v>
      </c>
      <c r="D17" s="6">
        <v>88</v>
      </c>
      <c r="E17" s="6">
        <v>98</v>
      </c>
      <c r="F17" s="6">
        <v>94</v>
      </c>
      <c r="G17" s="7">
        <f>AVERAGE(B17:F17)</f>
        <v>92.8</v>
      </c>
      <c r="H17" s="8"/>
      <c r="I17" s="8"/>
      <c r="J17" s="6"/>
      <c r="K17" s="6"/>
      <c r="L17" s="6"/>
      <c r="M17" s="6"/>
      <c r="N17" s="6"/>
      <c r="O17" s="20"/>
      <c r="P17" s="8"/>
      <c r="Q17" s="8"/>
      <c r="R17" s="8"/>
      <c r="S17" s="8"/>
      <c r="T17" s="8"/>
      <c r="U17" s="8"/>
    </row>
    <row r="18" spans="1:21" ht="12.75">
      <c r="A18" s="8" t="s">
        <v>16</v>
      </c>
      <c r="B18" s="6">
        <v>91</v>
      </c>
      <c r="C18" s="6">
        <v>90</v>
      </c>
      <c r="D18" s="6">
        <v>93</v>
      </c>
      <c r="E18" s="6">
        <v>97</v>
      </c>
      <c r="F18" s="6">
        <v>97</v>
      </c>
      <c r="G18" s="7">
        <f>AVERAGE(B18:F18)</f>
        <v>93.6</v>
      </c>
      <c r="H18" s="8"/>
      <c r="I18" s="8"/>
      <c r="J18" s="6"/>
      <c r="K18" s="6"/>
      <c r="L18" s="6"/>
      <c r="M18" s="6"/>
      <c r="N18" s="6"/>
      <c r="O18" s="21"/>
      <c r="P18" s="6"/>
      <c r="Q18" s="8"/>
      <c r="R18" s="8"/>
      <c r="S18" s="8"/>
      <c r="T18" s="8"/>
      <c r="U18" s="8"/>
    </row>
    <row r="19" spans="1:21" ht="12.75">
      <c r="A19" s="14" t="s">
        <v>8</v>
      </c>
      <c r="B19" s="15">
        <f>SUM(B14:B18)</f>
        <v>464</v>
      </c>
      <c r="C19" s="15">
        <f>SUM(C14:C18)</f>
        <v>472</v>
      </c>
      <c r="D19" s="15">
        <f>SUM(D14:D18)</f>
        <v>464</v>
      </c>
      <c r="E19" s="15">
        <f>SUM(E14:E18)</f>
        <v>480</v>
      </c>
      <c r="F19" s="15">
        <f>SUM(F14:F18)</f>
        <v>476</v>
      </c>
      <c r="G19" s="16">
        <f>AVERAGE(B19:F19)</f>
        <v>471.2</v>
      </c>
      <c r="H19" s="8"/>
      <c r="I19" s="8"/>
      <c r="J19" s="6"/>
      <c r="K19" s="6"/>
      <c r="L19" s="6"/>
      <c r="M19" s="6"/>
      <c r="N19" s="6"/>
      <c r="O19" s="21"/>
      <c r="P19" s="6"/>
      <c r="Q19" s="8"/>
      <c r="R19" s="8"/>
      <c r="S19" s="8"/>
      <c r="T19" s="8"/>
      <c r="U19" s="8"/>
    </row>
    <row r="20" spans="1:21" ht="12.75">
      <c r="A20" s="14" t="s">
        <v>9</v>
      </c>
      <c r="B20" s="15">
        <f>IF(SUM(B14:B18)=0,0,SUM(B14:B18)+$P29)</f>
        <v>464</v>
      </c>
      <c r="C20" s="15">
        <f>IF(SUM(C14:C18)=0,0,SUM(C14:C18)+$P29)</f>
        <v>472</v>
      </c>
      <c r="D20" s="15">
        <f>IF(SUM(D14:D18)=0,0,SUM(D14:D18)+$P29)</f>
        <v>464</v>
      </c>
      <c r="E20" s="15">
        <f>IF(SUM(E14:E18)=0,0,SUM(E14:E18)+$P29)</f>
        <v>480</v>
      </c>
      <c r="F20" s="15">
        <f>IF(SUM(F14:F18)=0,0,SUM(F14:F18)+$P29)</f>
        <v>476</v>
      </c>
      <c r="G20" s="16">
        <f>AVERAGE(B20:F20)</f>
        <v>471.2</v>
      </c>
      <c r="H20" s="8"/>
      <c r="I20" s="8"/>
      <c r="J20" s="6"/>
      <c r="K20" s="6"/>
      <c r="L20" s="6"/>
      <c r="M20" s="6"/>
      <c r="N20" s="6"/>
      <c r="O20" s="21"/>
      <c r="P20" s="8"/>
      <c r="Q20" s="8"/>
      <c r="R20" s="8"/>
      <c r="S20" s="8"/>
      <c r="T20" s="8"/>
      <c r="U20" s="8"/>
    </row>
    <row r="21" spans="1:21" ht="12.75">
      <c r="A21" s="17"/>
      <c r="B21" s="6"/>
      <c r="C21" s="15"/>
      <c r="D21" s="15"/>
      <c r="E21" s="14" t="s">
        <v>9</v>
      </c>
      <c r="F21" s="18">
        <f>SUM(B20:F20)</f>
        <v>2356</v>
      </c>
      <c r="G21" s="19"/>
      <c r="H21" s="8"/>
      <c r="I21" s="8"/>
      <c r="J21" s="6"/>
      <c r="K21" s="6"/>
      <c r="L21" s="6"/>
      <c r="M21" s="6"/>
      <c r="N21" s="6"/>
      <c r="O21" s="21"/>
      <c r="P21" s="8"/>
      <c r="Q21" s="8"/>
      <c r="R21" s="8"/>
      <c r="S21" s="8"/>
      <c r="T21" s="8"/>
      <c r="U21" s="8"/>
    </row>
    <row r="22" spans="1:21" ht="15.75" customHeight="1">
      <c r="A22" s="9" t="s">
        <v>17</v>
      </c>
      <c r="B22" s="22"/>
      <c r="C22" s="22"/>
      <c r="D22" s="22"/>
      <c r="E22" s="22"/>
      <c r="F22" s="22"/>
      <c r="G22" s="7" t="s">
        <v>18</v>
      </c>
      <c r="H22" s="8"/>
      <c r="I22" s="8"/>
      <c r="J22" s="6"/>
      <c r="K22" s="6"/>
      <c r="L22" s="6"/>
      <c r="M22" s="6"/>
      <c r="N22" s="6"/>
      <c r="O22" s="21"/>
      <c r="P22" s="8"/>
      <c r="Q22" s="8"/>
      <c r="R22" s="8"/>
      <c r="S22" s="8"/>
      <c r="T22" s="8"/>
      <c r="U22" s="8"/>
    </row>
    <row r="23" spans="1:21" ht="12.75">
      <c r="A23" s="8" t="s">
        <v>19</v>
      </c>
      <c r="B23" s="6">
        <v>91</v>
      </c>
      <c r="C23" s="6">
        <v>93</v>
      </c>
      <c r="D23" s="23">
        <v>90</v>
      </c>
      <c r="E23" s="23">
        <v>94</v>
      </c>
      <c r="F23" s="23">
        <v>94</v>
      </c>
      <c r="G23" s="7">
        <f>AVERAGE(B23:F23)</f>
        <v>92.4</v>
      </c>
      <c r="H23" s="8"/>
      <c r="I23" s="8"/>
      <c r="J23" s="6"/>
      <c r="K23" s="6"/>
      <c r="L23" s="6"/>
      <c r="M23" s="6"/>
      <c r="N23" s="6"/>
      <c r="O23" s="24"/>
      <c r="P23" s="8" t="s">
        <v>20</v>
      </c>
      <c r="Q23" s="8"/>
      <c r="R23" s="8"/>
      <c r="S23" s="8"/>
      <c r="T23" s="8"/>
      <c r="U23" s="8"/>
    </row>
    <row r="24" spans="1:21" ht="16.5" customHeight="1">
      <c r="A24" s="8" t="s">
        <v>21</v>
      </c>
      <c r="B24" s="6">
        <v>89</v>
      </c>
      <c r="C24" s="6">
        <v>95</v>
      </c>
      <c r="D24" s="6">
        <v>90</v>
      </c>
      <c r="E24" s="6">
        <v>81</v>
      </c>
      <c r="F24" s="6">
        <v>89</v>
      </c>
      <c r="G24" s="7">
        <f>AVERAGE(B24:F24)</f>
        <v>88.8</v>
      </c>
      <c r="H24" s="8"/>
      <c r="I24" s="8"/>
      <c r="J24" s="6"/>
      <c r="K24" s="6"/>
      <c r="L24" s="6"/>
      <c r="M24" s="6"/>
      <c r="N24" s="6"/>
      <c r="O24" s="25" t="s">
        <v>22</v>
      </c>
      <c r="P24" s="26">
        <v>42817</v>
      </c>
      <c r="Q24" s="26"/>
      <c r="R24" s="26"/>
      <c r="S24" s="26"/>
      <c r="T24" s="8"/>
      <c r="U24" s="8"/>
    </row>
    <row r="25" spans="1:21" ht="12.75">
      <c r="A25" s="8" t="s">
        <v>23</v>
      </c>
      <c r="B25" s="6">
        <v>95</v>
      </c>
      <c r="C25" s="6">
        <v>95</v>
      </c>
      <c r="D25" s="6">
        <v>96</v>
      </c>
      <c r="E25" s="6">
        <v>92</v>
      </c>
      <c r="F25" s="6">
        <v>93</v>
      </c>
      <c r="G25" s="7">
        <f>AVERAGE(B25:F25)</f>
        <v>94.2</v>
      </c>
      <c r="H25" s="8"/>
      <c r="I25" s="8"/>
      <c r="J25" s="6"/>
      <c r="K25" s="6"/>
      <c r="L25" s="6"/>
      <c r="M25" s="6"/>
      <c r="N25" s="6"/>
      <c r="O25" s="24" t="s">
        <v>24</v>
      </c>
      <c r="P25" s="27"/>
      <c r="Q25" s="27"/>
      <c r="R25" s="27"/>
      <c r="S25" s="27"/>
      <c r="T25" s="8"/>
      <c r="U25" s="8"/>
    </row>
    <row r="26" spans="1:21" ht="12.75">
      <c r="A26" s="8" t="s">
        <v>25</v>
      </c>
      <c r="B26" s="6">
        <v>90</v>
      </c>
      <c r="C26" s="6">
        <v>96</v>
      </c>
      <c r="D26" s="6">
        <v>91</v>
      </c>
      <c r="E26" s="6">
        <v>88</v>
      </c>
      <c r="F26" s="6">
        <v>92</v>
      </c>
      <c r="G26" s="7">
        <f>AVERAGE(B26:F26)</f>
        <v>91.4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</row>
    <row r="27" spans="1:21" ht="12.75">
      <c r="A27" s="8" t="s">
        <v>26</v>
      </c>
      <c r="B27" s="6">
        <v>94</v>
      </c>
      <c r="C27" s="6">
        <v>95</v>
      </c>
      <c r="D27" s="6">
        <v>95</v>
      </c>
      <c r="E27" s="6">
        <v>92</v>
      </c>
      <c r="F27" s="6">
        <v>93</v>
      </c>
      <c r="G27" s="7">
        <f>AVERAGE(B27:F27)</f>
        <v>93.8</v>
      </c>
      <c r="H27" s="8"/>
      <c r="I27" s="8"/>
      <c r="J27" s="6"/>
      <c r="K27" s="6"/>
      <c r="L27" s="6"/>
      <c r="M27" s="6"/>
      <c r="N27" s="6"/>
      <c r="O27" s="28"/>
      <c r="P27" s="6"/>
      <c r="Q27" s="8"/>
      <c r="R27" s="8"/>
      <c r="S27" s="8"/>
      <c r="T27" s="8"/>
      <c r="U27" s="8"/>
    </row>
    <row r="28" spans="1:21" ht="12.75">
      <c r="A28" s="14" t="s">
        <v>8</v>
      </c>
      <c r="B28" s="15">
        <f>SUM(B23:B27)</f>
        <v>459</v>
      </c>
      <c r="C28" s="15">
        <f>SUM(C23:C27)</f>
        <v>474</v>
      </c>
      <c r="D28" s="15">
        <f>SUM(D23:D27)</f>
        <v>462</v>
      </c>
      <c r="E28" s="15">
        <f>SUM(E23:E27)</f>
        <v>447</v>
      </c>
      <c r="F28" s="15">
        <f>SUM(F23:F27)</f>
        <v>461</v>
      </c>
      <c r="G28" s="16">
        <f>AVERAGE(B28:F28)</f>
        <v>460.6</v>
      </c>
      <c r="H28" s="8"/>
      <c r="I28" s="8"/>
      <c r="J28" s="6"/>
      <c r="K28" s="6"/>
      <c r="L28" s="6"/>
      <c r="M28" s="6"/>
      <c r="N28" s="6"/>
      <c r="O28" s="8"/>
      <c r="P28" s="6"/>
      <c r="Q28" s="8"/>
      <c r="R28" s="8"/>
      <c r="S28" s="8"/>
      <c r="T28" s="8"/>
      <c r="U28" s="8"/>
    </row>
    <row r="29" spans="1:21" ht="12.75">
      <c r="A29" s="14" t="s">
        <v>9</v>
      </c>
      <c r="B29" s="15">
        <f>IF(SUM(B23:B27)=0,D208,SUM(B23:B27)+$P30)</f>
        <v>459</v>
      </c>
      <c r="C29" s="15">
        <f>IF(SUM(C23:C27)=0,0,SUM(C23:C27)+$P30)</f>
        <v>474</v>
      </c>
      <c r="D29" s="15">
        <f>IF(SUM(D23:D27)=0,0,SUM(D23:D27)+$P30)</f>
        <v>462</v>
      </c>
      <c r="E29" s="15">
        <f>IF(SUM(E23:E27)=0,0,SUM(E23:E27)+$P30)</f>
        <v>447</v>
      </c>
      <c r="F29" s="15">
        <f>IF(SUM(F23:F27)=0,0,SUM(F23:F27)+$P30)</f>
        <v>461</v>
      </c>
      <c r="G29" s="16">
        <f>AVERAGE(B29:F29)</f>
        <v>460.6</v>
      </c>
      <c r="H29" s="8"/>
      <c r="I29" s="8"/>
      <c r="J29" s="6"/>
      <c r="K29" s="6"/>
      <c r="L29" s="6"/>
      <c r="M29" s="6"/>
      <c r="N29" s="6"/>
      <c r="O29" s="8"/>
      <c r="P29" s="6"/>
      <c r="Q29" s="8"/>
      <c r="R29" s="8"/>
      <c r="S29" s="8"/>
      <c r="T29" s="8"/>
      <c r="U29" s="8"/>
    </row>
    <row r="30" spans="1:21" ht="12.75">
      <c r="A30" s="17"/>
      <c r="B30" s="6"/>
      <c r="C30" s="15"/>
      <c r="D30" s="15"/>
      <c r="E30" s="14" t="s">
        <v>9</v>
      </c>
      <c r="F30" s="18">
        <f>SUM(B29:F29)</f>
        <v>2303</v>
      </c>
      <c r="G30" s="19"/>
      <c r="H30" s="8"/>
      <c r="I30" s="8"/>
      <c r="J30" s="6"/>
      <c r="K30" s="6"/>
      <c r="L30" s="6"/>
      <c r="M30" s="6"/>
      <c r="N30" s="6"/>
      <c r="O30" s="8"/>
      <c r="P30" s="6"/>
      <c r="Q30" s="8"/>
      <c r="R30" s="8"/>
      <c r="S30" s="8"/>
      <c r="T30" s="8"/>
      <c r="U30" s="8"/>
    </row>
    <row r="31" spans="1:21" ht="15.75" customHeight="1">
      <c r="A31" s="9" t="s">
        <v>27</v>
      </c>
      <c r="B31" s="6"/>
      <c r="C31" s="6"/>
      <c r="D31" s="6"/>
      <c r="E31" s="6"/>
      <c r="F31" s="6"/>
      <c r="G31" s="7" t="s">
        <v>18</v>
      </c>
      <c r="H31" s="8"/>
      <c r="I31" s="8"/>
      <c r="J31" s="6"/>
      <c r="K31" s="6"/>
      <c r="L31" s="6"/>
      <c r="M31" s="6"/>
      <c r="N31" s="6"/>
      <c r="O31" s="8"/>
      <c r="P31" s="6"/>
      <c r="Q31" s="8"/>
      <c r="R31" s="8"/>
      <c r="S31" s="8"/>
      <c r="T31" s="8"/>
      <c r="U31" s="8"/>
    </row>
    <row r="32" spans="1:21" ht="12.75">
      <c r="A32" s="8" t="s">
        <v>28</v>
      </c>
      <c r="B32" s="6">
        <v>91</v>
      </c>
      <c r="C32" s="6">
        <v>98</v>
      </c>
      <c r="D32" s="6">
        <v>96</v>
      </c>
      <c r="E32" s="6">
        <v>95</v>
      </c>
      <c r="F32" s="6">
        <v>95</v>
      </c>
      <c r="G32" s="7">
        <f>AVERAGE(B32:F32)</f>
        <v>95</v>
      </c>
      <c r="H32" s="8"/>
      <c r="I32" s="8"/>
      <c r="J32" s="6"/>
      <c r="K32" s="6"/>
      <c r="L32" s="6"/>
      <c r="M32" s="6"/>
      <c r="N32" s="6"/>
      <c r="O32" s="8"/>
      <c r="P32" s="6"/>
      <c r="Q32" s="8"/>
      <c r="R32" s="8"/>
      <c r="S32" s="8"/>
      <c r="T32" s="8"/>
      <c r="U32" s="8"/>
    </row>
    <row r="33" spans="1:21" ht="12.75">
      <c r="A33" s="8" t="s">
        <v>29</v>
      </c>
      <c r="B33" s="6">
        <v>94</v>
      </c>
      <c r="C33" s="6">
        <v>96</v>
      </c>
      <c r="D33" s="6">
        <v>97</v>
      </c>
      <c r="E33" s="6">
        <v>96</v>
      </c>
      <c r="F33" s="6">
        <v>97</v>
      </c>
      <c r="G33" s="7">
        <f>AVERAGE(B33:F33)</f>
        <v>96</v>
      </c>
      <c r="H33" s="8"/>
      <c r="I33" s="8"/>
      <c r="J33" s="6"/>
      <c r="K33" s="6"/>
      <c r="L33" s="6"/>
      <c r="M33" s="6"/>
      <c r="N33" s="6"/>
      <c r="O33" s="8"/>
      <c r="P33" s="6"/>
      <c r="Q33" s="8"/>
      <c r="R33" s="8"/>
      <c r="S33" s="8"/>
      <c r="T33" s="8"/>
      <c r="U33" s="8"/>
    </row>
    <row r="34" spans="1:21" ht="12.75">
      <c r="A34" s="8" t="s">
        <v>30</v>
      </c>
      <c r="B34" s="6">
        <v>93</v>
      </c>
      <c r="C34" s="6">
        <v>92</v>
      </c>
      <c r="D34" s="6">
        <v>93</v>
      </c>
      <c r="E34" s="6">
        <v>97</v>
      </c>
      <c r="F34" s="6">
        <v>96</v>
      </c>
      <c r="G34" s="7">
        <f>AVERAGE(B34:F34)</f>
        <v>94.2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</row>
    <row r="35" spans="1:21" ht="12.75">
      <c r="A35" s="8" t="s">
        <v>31</v>
      </c>
      <c r="B35" s="6">
        <v>83</v>
      </c>
      <c r="C35" s="6">
        <v>94</v>
      </c>
      <c r="D35" s="6">
        <v>94</v>
      </c>
      <c r="E35" s="6">
        <v>88</v>
      </c>
      <c r="F35" s="6">
        <v>84</v>
      </c>
      <c r="G35" s="7">
        <f>AVERAGE(B35:F35)</f>
        <v>88.6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</row>
    <row r="36" spans="1:21" ht="12.75">
      <c r="A36" s="8" t="s">
        <v>32</v>
      </c>
      <c r="B36" s="6">
        <v>90</v>
      </c>
      <c r="C36" s="6">
        <v>95</v>
      </c>
      <c r="D36" s="6">
        <v>91</v>
      </c>
      <c r="E36" s="6">
        <v>92</v>
      </c>
      <c r="F36" s="6">
        <v>91</v>
      </c>
      <c r="G36" s="7">
        <f>AVERAGE(B36:F36)</f>
        <v>91.8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</row>
    <row r="37" spans="1:21" ht="12.75">
      <c r="A37" s="14" t="s">
        <v>8</v>
      </c>
      <c r="B37" s="15">
        <f>SUM(B32:B36)</f>
        <v>451</v>
      </c>
      <c r="C37" s="15">
        <f>SUM(C32:C36)</f>
        <v>475</v>
      </c>
      <c r="D37" s="15">
        <f>SUM(D32:D36)</f>
        <v>471</v>
      </c>
      <c r="E37" s="15">
        <f>SUM(E32:E36)</f>
        <v>468</v>
      </c>
      <c r="F37" s="15">
        <f>SUM(F32:F36)</f>
        <v>463</v>
      </c>
      <c r="G37" s="16">
        <f>AVERAGE(B37:F37)</f>
        <v>465.6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</row>
    <row r="38" spans="1:21" ht="12.75">
      <c r="A38" s="14" t="s">
        <v>9</v>
      </c>
      <c r="B38" s="15">
        <f>IF(SUM(B32:B36)=0,0,SUM(B32:B36)+$P31)</f>
        <v>451</v>
      </c>
      <c r="C38" s="15">
        <f>IF(SUM(C32:C36)=0,0,SUM(C32:C36)+$P31)</f>
        <v>475</v>
      </c>
      <c r="D38" s="15">
        <f>IF(SUM(D32:D36)=0,0,SUM(D32:D36)+$P31)</f>
        <v>471</v>
      </c>
      <c r="E38" s="15">
        <f>IF(SUM(E32:E36)=0,0,SUM(E32:E36)+$P31)</f>
        <v>468</v>
      </c>
      <c r="F38" s="15">
        <f>IF(SUM(F32:F36)=0,0,SUM(F32:F36)+$P31)</f>
        <v>463</v>
      </c>
      <c r="G38" s="16">
        <f>AVERAGE(B38:F38)</f>
        <v>465.6</v>
      </c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</row>
    <row r="39" spans="1:21" ht="12.75">
      <c r="A39" s="17"/>
      <c r="B39" s="6"/>
      <c r="C39" s="15"/>
      <c r="D39" s="15"/>
      <c r="E39" s="14" t="s">
        <v>9</v>
      </c>
      <c r="F39" s="18">
        <f>SUM(B38:F38)</f>
        <v>2328</v>
      </c>
      <c r="G39" s="19"/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</row>
    <row r="40" spans="1:21" ht="15.75" customHeight="1">
      <c r="A40" s="9" t="s">
        <v>33</v>
      </c>
      <c r="B40" s="6"/>
      <c r="C40" s="6"/>
      <c r="D40" s="6"/>
      <c r="E40" s="6"/>
      <c r="F40" s="6"/>
      <c r="G40" s="7" t="s">
        <v>18</v>
      </c>
      <c r="H40" s="8"/>
      <c r="I40" s="8"/>
      <c r="J40" s="6"/>
      <c r="K40" s="6"/>
      <c r="L40" s="6"/>
      <c r="M40" s="6"/>
      <c r="N40" s="6"/>
      <c r="O40" s="8"/>
      <c r="P40" s="29"/>
      <c r="Q40" s="8"/>
      <c r="R40" s="8"/>
      <c r="S40" s="8"/>
      <c r="T40" s="8"/>
      <c r="U40" s="8"/>
    </row>
    <row r="41" spans="1:21" ht="12.75">
      <c r="A41" s="8" t="s">
        <v>34</v>
      </c>
      <c r="B41" s="6">
        <v>94</v>
      </c>
      <c r="C41" s="6">
        <v>91</v>
      </c>
      <c r="D41" s="6">
        <v>95</v>
      </c>
      <c r="E41" s="6">
        <v>93</v>
      </c>
      <c r="F41" s="6"/>
      <c r="G41" s="7">
        <f>AVERAGE(B41:F41)</f>
        <v>93.25</v>
      </c>
      <c r="H41" s="8"/>
      <c r="I41" s="8"/>
      <c r="J41" s="6"/>
      <c r="K41" s="6"/>
      <c r="L41" s="6"/>
      <c r="M41" s="6"/>
      <c r="N41" s="6"/>
      <c r="O41" s="8"/>
      <c r="P41" s="8"/>
      <c r="Q41" s="6"/>
      <c r="R41" s="6"/>
      <c r="S41" s="6"/>
      <c r="T41" s="8"/>
      <c r="U41" s="8"/>
    </row>
    <row r="42" spans="1:21" ht="12.75">
      <c r="A42" s="8" t="s">
        <v>35</v>
      </c>
      <c r="B42" s="6">
        <v>97</v>
      </c>
      <c r="C42" s="6">
        <v>98</v>
      </c>
      <c r="D42" s="6">
        <v>93</v>
      </c>
      <c r="E42" s="6">
        <v>98</v>
      </c>
      <c r="F42" s="6">
        <v>98</v>
      </c>
      <c r="G42" s="7">
        <f>AVERAGE(B42:F42)</f>
        <v>96.8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</row>
    <row r="43" spans="1:21" ht="12.75">
      <c r="A43" s="8" t="s">
        <v>36</v>
      </c>
      <c r="B43" s="6">
        <v>92</v>
      </c>
      <c r="C43" s="6">
        <v>87</v>
      </c>
      <c r="D43" s="6">
        <v>88</v>
      </c>
      <c r="E43" s="6">
        <v>82</v>
      </c>
      <c r="F43" s="6">
        <v>90</v>
      </c>
      <c r="G43" s="7">
        <f>AVERAGE(B43:F43)</f>
        <v>87.8</v>
      </c>
      <c r="H43" s="8"/>
      <c r="I43" s="8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</row>
    <row r="44" spans="1:21" ht="12.75">
      <c r="A44" s="8" t="s">
        <v>37</v>
      </c>
      <c r="B44" s="6">
        <v>93</v>
      </c>
      <c r="C44" s="6">
        <v>93</v>
      </c>
      <c r="D44" s="6">
        <v>90</v>
      </c>
      <c r="E44" s="6">
        <v>92</v>
      </c>
      <c r="F44" s="6">
        <v>91</v>
      </c>
      <c r="G44" s="7">
        <f>AVERAGE(B44:F44)</f>
        <v>91.8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</row>
    <row r="45" spans="1:21" ht="12.75">
      <c r="A45" s="8" t="s">
        <v>38</v>
      </c>
      <c r="B45" s="6">
        <v>86</v>
      </c>
      <c r="C45" s="6">
        <v>91</v>
      </c>
      <c r="D45" s="6">
        <v>90</v>
      </c>
      <c r="E45" s="6">
        <v>92</v>
      </c>
      <c r="F45" s="6">
        <v>95</v>
      </c>
      <c r="G45" s="7">
        <f>AVERAGE(B45:F45)</f>
        <v>90.8</v>
      </c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</row>
    <row r="46" spans="1:21" ht="12.75">
      <c r="A46" s="8" t="s">
        <v>39</v>
      </c>
      <c r="B46" s="6"/>
      <c r="C46" s="6"/>
      <c r="D46" s="6"/>
      <c r="E46" s="6"/>
      <c r="F46" s="6">
        <v>92</v>
      </c>
      <c r="G46" s="7">
        <f>AVERAGE(B46:F46)</f>
        <v>92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</row>
    <row r="47" spans="1:21" ht="12.75">
      <c r="A47" s="14" t="s">
        <v>8</v>
      </c>
      <c r="B47" s="15">
        <f>SUM(B41:B45)</f>
        <v>462</v>
      </c>
      <c r="C47" s="15">
        <f>SUM(C41:C45)</f>
        <v>460</v>
      </c>
      <c r="D47" s="15">
        <f>SUM(D41:D45)</f>
        <v>456</v>
      </c>
      <c r="E47" s="15">
        <f>SUM(E41:E45)</f>
        <v>457</v>
      </c>
      <c r="F47" s="15">
        <f>SUM(F41:F46)</f>
        <v>466</v>
      </c>
      <c r="G47" s="16">
        <f>AVERAGE(B47:F47)</f>
        <v>460.2</v>
      </c>
      <c r="H47" s="8"/>
      <c r="I47" s="8"/>
      <c r="J47" s="6"/>
      <c r="K47" s="6"/>
      <c r="L47" s="6"/>
      <c r="M47" s="6"/>
      <c r="N47" s="6"/>
      <c r="O47" s="8"/>
      <c r="P47" s="8"/>
      <c r="Q47" s="8"/>
      <c r="R47" s="8"/>
      <c r="S47" s="8"/>
      <c r="T47" s="8"/>
      <c r="U47" s="8"/>
    </row>
    <row r="48" spans="1:256" ht="12.75">
      <c r="A48" s="14" t="s">
        <v>9</v>
      </c>
      <c r="B48" s="15">
        <f>IF(SUM(B41:B45)=0,0,SUM(B41:B45)+$P32)</f>
        <v>462</v>
      </c>
      <c r="C48" s="15">
        <f>IF(SUM(C41:C45)=0,0,SUM(C41:C45)+$P32)</f>
        <v>460</v>
      </c>
      <c r="D48" s="15">
        <f>IF(SUM(D41:D45)=0,0,SUM(D41:D45)+$P32)</f>
        <v>456</v>
      </c>
      <c r="E48" s="15">
        <f>IF(SUM(E41:E45)=0,0,SUM(E41:E45)+$P32)</f>
        <v>457</v>
      </c>
      <c r="F48" s="15">
        <f>IF(SUM(F41:F46)=0,0,SUM(F42:F46)+$P32)</f>
        <v>466</v>
      </c>
      <c r="G48" s="16">
        <f>AVERAGE(B48:F48)</f>
        <v>460.2</v>
      </c>
      <c r="H48" s="8"/>
      <c r="I48" s="8"/>
      <c r="J48" s="6"/>
      <c r="K48" s="6"/>
      <c r="L48" s="6"/>
      <c r="M48" s="6"/>
      <c r="N48" s="6"/>
      <c r="O48" s="20" t="s">
        <v>40</v>
      </c>
      <c r="P48" s="20"/>
      <c r="Q48" s="20"/>
      <c r="R48" s="20"/>
      <c r="S48" s="20"/>
      <c r="T48" s="20"/>
      <c r="U48" s="6" t="s">
        <v>8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/>
      <c r="B49" s="6"/>
      <c r="C49" s="15"/>
      <c r="D49" s="15"/>
      <c r="E49" s="14" t="s">
        <v>9</v>
      </c>
      <c r="F49" s="18">
        <f>SUM(B48:F48)</f>
        <v>2301</v>
      </c>
      <c r="G49" s="19"/>
      <c r="H49" s="8"/>
      <c r="I49" s="8" t="str">
        <f>$A4</f>
        <v>Bradfield B</v>
      </c>
      <c r="J49" s="30">
        <f>B11</f>
        <v>462</v>
      </c>
      <c r="K49" s="30">
        <f>C11</f>
        <v>451</v>
      </c>
      <c r="L49" s="30">
        <f>D11</f>
        <v>462</v>
      </c>
      <c r="M49" s="30">
        <f>E11</f>
        <v>453</v>
      </c>
      <c r="N49" s="30">
        <f>F11</f>
        <v>370</v>
      </c>
      <c r="O49" s="11" t="s">
        <v>1</v>
      </c>
      <c r="P49" s="6">
        <f>IF(B11=0,0,RANK(J49,J49:J54,1))</f>
        <v>4</v>
      </c>
      <c r="Q49" s="6">
        <f>IF(C11=0,0,RANK(K49,K49:K54,1))</f>
        <v>1</v>
      </c>
      <c r="R49" s="6">
        <f>IF(D11=0,0,RANK(L49,L49:L54,1))</f>
        <v>3</v>
      </c>
      <c r="S49" s="6">
        <f>IF(E11=0,0,RANK(M49,M49:M54,1))</f>
        <v>2</v>
      </c>
      <c r="T49" s="6">
        <f>IF(F11=0,0,RANK(N49,N49:N54,1))</f>
        <v>1</v>
      </c>
      <c r="U49" s="31">
        <f>(SUM(P49:T49))</f>
        <v>11</v>
      </c>
      <c r="V49" s="32">
        <f>RANK(U49,U49:U54)</f>
        <v>6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9" t="s">
        <v>41</v>
      </c>
      <c r="B50" s="6"/>
      <c r="C50" s="6"/>
      <c r="D50" s="6"/>
      <c r="E50" s="6"/>
      <c r="F50" s="6"/>
      <c r="G50" s="7" t="s">
        <v>18</v>
      </c>
      <c r="H50" s="8"/>
      <c r="I50" s="8" t="str">
        <f>$A13</f>
        <v>Charterhouse A</v>
      </c>
      <c r="J50" s="30">
        <f>B20</f>
        <v>464</v>
      </c>
      <c r="K50" s="30">
        <f>C20</f>
        <v>472</v>
      </c>
      <c r="L50" s="30">
        <f>D20</f>
        <v>464</v>
      </c>
      <c r="M50" s="30">
        <f>E20</f>
        <v>480</v>
      </c>
      <c r="N50" s="30">
        <f>F20</f>
        <v>476</v>
      </c>
      <c r="O50" s="33" t="s">
        <v>10</v>
      </c>
      <c r="P50" s="34">
        <f>IF(B20=0,0,RANK(J50,J49:J54,1))</f>
        <v>6</v>
      </c>
      <c r="Q50" s="34">
        <f>IF(C20=0,0,RANK(K50,K49:K54,1))</f>
        <v>4</v>
      </c>
      <c r="R50" s="34">
        <f>IF(D20=0,0,RANK(L50,L49:L54,1))</f>
        <v>5</v>
      </c>
      <c r="S50" s="34">
        <f>IF(E20=0,0,RANK(M50,M49:M54,1))</f>
        <v>6</v>
      </c>
      <c r="T50" s="34">
        <f>IF(F20=0,0,RANK(N50,N49:N54,1))</f>
        <v>6</v>
      </c>
      <c r="U50" s="35">
        <f>(SUM(P50:T50))</f>
        <v>27</v>
      </c>
      <c r="V50" s="34">
        <f>RANK(U50,U49:U54)</f>
        <v>1</v>
      </c>
      <c r="W50"/>
      <c r="X50"/>
      <c r="Y50"/>
      <c r="Z50"/>
      <c r="AA50"/>
      <c r="AB50"/>
      <c r="AC50"/>
      <c r="AD50"/>
      <c r="AE50"/>
      <c r="AF50"/>
      <c r="AG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42</v>
      </c>
      <c r="B51" s="6">
        <v>95</v>
      </c>
      <c r="C51" s="6">
        <v>98</v>
      </c>
      <c r="D51" s="6">
        <v>92</v>
      </c>
      <c r="E51" s="6">
        <v>91</v>
      </c>
      <c r="F51" s="6">
        <v>96</v>
      </c>
      <c r="G51" s="7">
        <f>AVERAGE(B51:F51)</f>
        <v>94.4</v>
      </c>
      <c r="H51" s="8"/>
      <c r="I51" s="8" t="str">
        <f>$A22</f>
        <v>Ellesmere C</v>
      </c>
      <c r="J51" s="30">
        <f>B29</f>
        <v>459</v>
      </c>
      <c r="K51" s="30">
        <f>C29</f>
        <v>474</v>
      </c>
      <c r="L51" s="30">
        <f>D29</f>
        <v>462</v>
      </c>
      <c r="M51" s="30">
        <f>E29</f>
        <v>447</v>
      </c>
      <c r="N51" s="30">
        <f>F29</f>
        <v>461</v>
      </c>
      <c r="O51" s="11" t="str">
        <f>$A22</f>
        <v>Ellesmere C</v>
      </c>
      <c r="P51" s="6">
        <f>IF(B29=0,0,RANK(J51,J49:J54,1))</f>
        <v>2</v>
      </c>
      <c r="Q51" s="6">
        <f>IF(C29=0,0,RANK(K51,K49:K54,1))</f>
        <v>5</v>
      </c>
      <c r="R51" s="6">
        <f>IF(D29=0,0,RANK(L51,L49:L54,1))</f>
        <v>3</v>
      </c>
      <c r="S51" s="6">
        <f>IF(E29=0,0,RANK(M51,M49:M54,1))</f>
        <v>1</v>
      </c>
      <c r="T51" s="6">
        <f>IF(F29=0,0,RANK(N51,N49:N54,1))</f>
        <v>2</v>
      </c>
      <c r="U51" s="31">
        <f>(SUM(P51:T51))</f>
        <v>13</v>
      </c>
      <c r="V51" s="32">
        <f>RANK(U51,U49:U54)</f>
        <v>5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43</v>
      </c>
      <c r="B52" s="6">
        <v>90</v>
      </c>
      <c r="C52" s="6">
        <v>92</v>
      </c>
      <c r="D52" s="6">
        <v>88</v>
      </c>
      <c r="E52" s="6">
        <v>90</v>
      </c>
      <c r="F52" s="6">
        <v>95</v>
      </c>
      <c r="G52" s="7">
        <f>AVERAGE(B52:F52)</f>
        <v>91</v>
      </c>
      <c r="H52" s="8"/>
      <c r="I52" s="8" t="str">
        <f>$A31</f>
        <v>Epsom A</v>
      </c>
      <c r="J52" s="30">
        <f>B38</f>
        <v>451</v>
      </c>
      <c r="K52" s="30">
        <f>C38</f>
        <v>475</v>
      </c>
      <c r="L52" s="30">
        <f>D38</f>
        <v>471</v>
      </c>
      <c r="M52" s="30">
        <f>E38</f>
        <v>468</v>
      </c>
      <c r="N52" s="30">
        <f>F38</f>
        <v>463</v>
      </c>
      <c r="O52" s="11" t="s">
        <v>27</v>
      </c>
      <c r="P52" s="6">
        <f>IF(B38=0,0,RANK(J52,J49:J54,1))</f>
        <v>1</v>
      </c>
      <c r="Q52" s="6">
        <f>IF(C38=0,0,RANK(K52,K49:K54,1))</f>
        <v>6</v>
      </c>
      <c r="R52" s="6">
        <f>IF(D38=0,0,RANK(L52,L49:L54,1))</f>
        <v>6</v>
      </c>
      <c r="S52" s="6">
        <f>IF(E38=0,0,RANK(M52,M49:M54,1))</f>
        <v>5</v>
      </c>
      <c r="T52" s="6">
        <f>IF(F38=0,0,RANK(N52,N49:N54,1))</f>
        <v>3</v>
      </c>
      <c r="U52" s="31">
        <f>(SUM(P52:T52))</f>
        <v>21</v>
      </c>
      <c r="V52" s="32">
        <f>RANK(U52,U49:U54)</f>
        <v>2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8" t="s">
        <v>44</v>
      </c>
      <c r="B53" s="6">
        <v>91</v>
      </c>
      <c r="C53" s="6">
        <v>88</v>
      </c>
      <c r="D53" s="6">
        <v>96</v>
      </c>
      <c r="E53" s="6">
        <v>97</v>
      </c>
      <c r="F53" s="6">
        <v>95</v>
      </c>
      <c r="G53" s="7">
        <f>AVERAGE(B53:F53)</f>
        <v>93.4</v>
      </c>
      <c r="H53" s="22"/>
      <c r="I53" s="22" t="str">
        <f>$A40</f>
        <v>Greshams D</v>
      </c>
      <c r="J53" s="30">
        <f>B48</f>
        <v>462</v>
      </c>
      <c r="K53" s="30">
        <f>C48</f>
        <v>460</v>
      </c>
      <c r="L53" s="30">
        <f>D48</f>
        <v>456</v>
      </c>
      <c r="M53" s="30">
        <f>E48</f>
        <v>457</v>
      </c>
      <c r="N53" s="30">
        <f>F48</f>
        <v>466</v>
      </c>
      <c r="O53" s="28" t="s">
        <v>33</v>
      </c>
      <c r="P53" s="6">
        <f>IF(B48=0,0,RANK(J53,J49:J54,1))</f>
        <v>4</v>
      </c>
      <c r="Q53" s="6">
        <f>IF(C48=0,0,RANK(K53,K49:K54,1))</f>
        <v>2</v>
      </c>
      <c r="R53" s="6">
        <f>IF(D48=0,0,RANK(L53,L49:L54,1))</f>
        <v>1</v>
      </c>
      <c r="S53" s="6">
        <f>IF(E48=0,0,RANK(M53,M49:M54,1))</f>
        <v>3</v>
      </c>
      <c r="T53" s="6">
        <f>IF(F48=0,0,RANK(N53,N49:N54,1))</f>
        <v>4</v>
      </c>
      <c r="U53" s="31">
        <f>(SUM(P53:T53))</f>
        <v>14</v>
      </c>
      <c r="V53" s="32">
        <f>RANK(U53,U49:U54)</f>
        <v>4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8" t="s">
        <v>45</v>
      </c>
      <c r="B54" s="6">
        <v>92</v>
      </c>
      <c r="C54" s="6">
        <v>91</v>
      </c>
      <c r="D54" s="6">
        <v>91</v>
      </c>
      <c r="E54" s="6">
        <v>91</v>
      </c>
      <c r="F54" s="6">
        <v>95</v>
      </c>
      <c r="G54" s="7">
        <f>AVERAGE(B54:F54)</f>
        <v>92</v>
      </c>
      <c r="H54" s="22"/>
      <c r="I54" s="22" t="str">
        <f>$A50</f>
        <v>St Albans A</v>
      </c>
      <c r="J54" s="30">
        <f>B57</f>
        <v>460</v>
      </c>
      <c r="K54" s="30">
        <f>C57</f>
        <v>462</v>
      </c>
      <c r="L54" s="30">
        <f>D57</f>
        <v>457</v>
      </c>
      <c r="M54" s="30">
        <f>E57</f>
        <v>459</v>
      </c>
      <c r="N54" s="30">
        <f>F57</f>
        <v>475</v>
      </c>
      <c r="O54" s="28" t="s">
        <v>41</v>
      </c>
      <c r="P54" s="6">
        <f>IF(B57=0,0,RANK(J54,J49:J54,1))</f>
        <v>3</v>
      </c>
      <c r="Q54" s="6">
        <f>IF(C57=0,0,RANK(K54,K49:K54,1))</f>
        <v>3</v>
      </c>
      <c r="R54" s="6">
        <f>IF(D57=0,0,RANK(L54,L49:L54,1))</f>
        <v>2</v>
      </c>
      <c r="S54" s="6">
        <f>IF(E57=0,0,RANK(M54,M49:M54,1))</f>
        <v>4</v>
      </c>
      <c r="T54" s="6">
        <f>IF(F57=0,0,RANK(N54,N49:N54,1))</f>
        <v>5</v>
      </c>
      <c r="U54" s="31">
        <f>(SUM(P54:T54))</f>
        <v>17</v>
      </c>
      <c r="V54" s="32">
        <f>RANK(U54,U49:U54)</f>
        <v>3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8" t="s">
        <v>46</v>
      </c>
      <c r="B55" s="6">
        <v>92</v>
      </c>
      <c r="C55" s="6">
        <v>93</v>
      </c>
      <c r="D55" s="6">
        <v>90</v>
      </c>
      <c r="E55" s="6">
        <v>90</v>
      </c>
      <c r="F55" s="6">
        <v>94</v>
      </c>
      <c r="G55" s="7">
        <f>AVERAGE(B55:F55)</f>
        <v>91.8</v>
      </c>
      <c r="H55" s="22"/>
      <c r="I55" s="22"/>
      <c r="J55" s="36"/>
      <c r="K55" s="36"/>
      <c r="L55" s="36"/>
      <c r="M55" s="36"/>
      <c r="N55" s="36"/>
      <c r="O55" s="28"/>
      <c r="P55" s="6"/>
      <c r="Q55" s="6"/>
      <c r="R55" s="6"/>
      <c r="S55" s="6"/>
      <c r="T55" s="6"/>
      <c r="U55" s="3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4" t="s">
        <v>8</v>
      </c>
      <c r="B56" s="15">
        <f>SUM(B51:B55)</f>
        <v>460</v>
      </c>
      <c r="C56" s="15">
        <f>SUM(C51:C55)</f>
        <v>462</v>
      </c>
      <c r="D56" s="15">
        <f>SUM(D51:D55)</f>
        <v>457</v>
      </c>
      <c r="E56" s="15">
        <f>SUM(E51:E55)</f>
        <v>459</v>
      </c>
      <c r="F56" s="15">
        <f>SUM(F51:F55)</f>
        <v>475</v>
      </c>
      <c r="G56" s="16">
        <f>AVERAGE(B56:F56)</f>
        <v>462.6</v>
      </c>
      <c r="H56" s="22"/>
      <c r="I56" s="22"/>
      <c r="J56" s="36"/>
      <c r="K56" s="36"/>
      <c r="L56" s="36"/>
      <c r="M56" s="36"/>
      <c r="N56" s="36"/>
      <c r="O56" s="28"/>
      <c r="P56" s="6"/>
      <c r="Q56" s="6"/>
      <c r="R56" s="6"/>
      <c r="S56" s="6"/>
      <c r="T56" s="6"/>
      <c r="U56" s="31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4" t="s">
        <v>9</v>
      </c>
      <c r="B57" s="15">
        <f>IF(B56=0,0,B56+$P33)</f>
        <v>460</v>
      </c>
      <c r="C57" s="15">
        <f>IF(C56=0,0,C56+$P33)</f>
        <v>462</v>
      </c>
      <c r="D57" s="15">
        <f>IF(D56=0,0,D56+$P33)</f>
        <v>457</v>
      </c>
      <c r="E57" s="15">
        <f>IF(E56=0,0,E56+$P33)</f>
        <v>459</v>
      </c>
      <c r="F57" s="15">
        <f>IF(F56=0,0,F56+$P33)</f>
        <v>475</v>
      </c>
      <c r="G57" s="16">
        <f>AVERAGE(B57:F57)</f>
        <v>462.6</v>
      </c>
      <c r="H57" s="22"/>
      <c r="I57" s="8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7"/>
      <c r="B58" s="6"/>
      <c r="C58" s="15"/>
      <c r="D58" s="15"/>
      <c r="E58" s="14" t="s">
        <v>9</v>
      </c>
      <c r="F58" s="18">
        <f>SUM(B57:F57)</f>
        <v>2313</v>
      </c>
      <c r="G58" s="19"/>
      <c r="H58" s="22"/>
      <c r="I58" s="22"/>
      <c r="J58" s="6"/>
      <c r="K58" s="6"/>
      <c r="L58" s="6"/>
      <c r="M58" s="6"/>
      <c r="N58" s="6"/>
      <c r="O58" s="22"/>
      <c r="P58" s="22"/>
      <c r="Q58" s="22"/>
      <c r="R58" s="22"/>
      <c r="S58" s="22"/>
      <c r="T58" s="22"/>
      <c r="U58" s="22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7"/>
      <c r="B59" s="6"/>
      <c r="C59" s="15"/>
      <c r="D59" s="15"/>
      <c r="E59" s="14"/>
      <c r="F59" s="18"/>
      <c r="G59" s="19"/>
      <c r="H59" s="22"/>
      <c r="I59" s="22"/>
      <c r="J59" s="6"/>
      <c r="K59" s="6"/>
      <c r="L59" s="6"/>
      <c r="M59" s="6"/>
      <c r="N59" s="6"/>
      <c r="O59" s="22"/>
      <c r="P59" s="22"/>
      <c r="Q59" s="22"/>
      <c r="R59" s="22"/>
      <c r="S59" s="22"/>
      <c r="T59" s="22"/>
      <c r="U59" s="22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7"/>
      <c r="B60" s="6"/>
      <c r="C60" s="15"/>
      <c r="D60" s="15"/>
      <c r="E60" s="14"/>
      <c r="F60" s="18"/>
      <c r="G60" s="19"/>
      <c r="H60" s="22"/>
      <c r="I60" s="22"/>
      <c r="J60" s="6"/>
      <c r="K60" s="6"/>
      <c r="L60" s="6"/>
      <c r="M60" s="6"/>
      <c r="N60" s="6"/>
      <c r="O60" s="22"/>
      <c r="P60" s="22"/>
      <c r="Q60" s="22"/>
      <c r="R60" s="22"/>
      <c r="S60" s="22"/>
      <c r="T60" s="22"/>
      <c r="U60" s="2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4" t="str">
        <f>A1</f>
        <v>BSSRA Spring League 2017 Section 1 - Division 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 s="37"/>
      <c r="K62" s="37"/>
      <c r="L62" s="37"/>
      <c r="M62" s="37"/>
      <c r="N62" s="3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8"/>
      <c r="B63"/>
      <c r="C63"/>
      <c r="D63"/>
      <c r="E63"/>
      <c r="F63"/>
      <c r="G63"/>
      <c r="H63"/>
      <c r="I63"/>
      <c r="J63" s="37"/>
      <c r="K63" s="37"/>
      <c r="L63" s="37"/>
      <c r="M63" s="37"/>
      <c r="N63" s="37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9" t="s">
        <v>47</v>
      </c>
      <c r="B64" s="40" t="s">
        <v>48</v>
      </c>
      <c r="C64" s="40"/>
      <c r="D64" s="40"/>
      <c r="E64" s="40"/>
      <c r="F64" s="41"/>
      <c r="G64" s="42" t="s">
        <v>2</v>
      </c>
      <c r="H64" s="43"/>
      <c r="I64" s="43"/>
      <c r="J64" s="44"/>
      <c r="K64" s="44"/>
      <c r="L64" s="44"/>
      <c r="M64" s="44"/>
      <c r="N64" s="44"/>
      <c r="O64" s="45" t="s">
        <v>49</v>
      </c>
      <c r="P64" s="40" t="s">
        <v>48</v>
      </c>
      <c r="Q64" s="40"/>
      <c r="R64" s="40"/>
      <c r="S64" s="40"/>
      <c r="T64" s="46"/>
      <c r="U64" s="42" t="s">
        <v>2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7"/>
      <c r="B65" s="15">
        <v>1</v>
      </c>
      <c r="C65" s="15">
        <v>2</v>
      </c>
      <c r="D65" s="15">
        <v>3</v>
      </c>
      <c r="E65" s="15">
        <v>4</v>
      </c>
      <c r="F65" s="15">
        <v>5</v>
      </c>
      <c r="G65" s="48"/>
      <c r="H65" s="43"/>
      <c r="I65" s="43"/>
      <c r="J65" s="44"/>
      <c r="K65" s="44"/>
      <c r="L65" s="44"/>
      <c r="M65" s="44"/>
      <c r="N65" s="44"/>
      <c r="O65" s="49"/>
      <c r="P65" s="50">
        <v>1</v>
      </c>
      <c r="Q65" s="50">
        <v>2</v>
      </c>
      <c r="R65" s="50">
        <v>3</v>
      </c>
      <c r="S65" s="50">
        <v>4</v>
      </c>
      <c r="T65" s="50">
        <v>5</v>
      </c>
      <c r="U65" s="5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>
      <c r="A66" s="52" t="str">
        <f>A45</f>
        <v>Alston H</v>
      </c>
      <c r="B66" s="6">
        <f>B45</f>
        <v>86</v>
      </c>
      <c r="C66" s="6">
        <f>C45</f>
        <v>91</v>
      </c>
      <c r="D66" s="6">
        <f>D45</f>
        <v>90</v>
      </c>
      <c r="E66" s="6">
        <f>E45</f>
        <v>92</v>
      </c>
      <c r="F66" s="6">
        <f>F45</f>
        <v>95</v>
      </c>
      <c r="G66" s="53">
        <f>G45</f>
        <v>90.8</v>
      </c>
      <c r="H66" s="54"/>
      <c r="I66" s="54"/>
      <c r="J66" s="55"/>
      <c r="K66" s="55"/>
      <c r="L66" s="55"/>
      <c r="M66" s="55"/>
      <c r="N66" s="55"/>
      <c r="O66" s="52" t="s">
        <v>35</v>
      </c>
      <c r="P66" s="6">
        <v>97</v>
      </c>
      <c r="Q66" s="6">
        <v>98</v>
      </c>
      <c r="R66" s="6">
        <v>93</v>
      </c>
      <c r="S66" s="6">
        <v>98</v>
      </c>
      <c r="T66" s="6">
        <v>98</v>
      </c>
      <c r="U66" s="56">
        <v>96.8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>
      <c r="A67" s="52" t="str">
        <f>A34</f>
        <v>Belousson V</v>
      </c>
      <c r="B67" s="6">
        <f>B34</f>
        <v>93</v>
      </c>
      <c r="C67" s="6">
        <f>C34</f>
        <v>92</v>
      </c>
      <c r="D67" s="6">
        <f>D34</f>
        <v>93</v>
      </c>
      <c r="E67" s="6">
        <f>E34</f>
        <v>97</v>
      </c>
      <c r="F67" s="6">
        <f>F34</f>
        <v>96</v>
      </c>
      <c r="G67" s="53">
        <f>G34</f>
        <v>94.2</v>
      </c>
      <c r="H67" s="54"/>
      <c r="I67" s="54"/>
      <c r="J67" s="55"/>
      <c r="K67" s="55"/>
      <c r="L67" s="55"/>
      <c r="M67" s="55"/>
      <c r="N67" s="55"/>
      <c r="O67" s="52" t="s">
        <v>13</v>
      </c>
      <c r="P67" s="6">
        <v>98</v>
      </c>
      <c r="Q67" s="6">
        <v>98</v>
      </c>
      <c r="R67" s="6">
        <v>93</v>
      </c>
      <c r="S67" s="6">
        <v>95</v>
      </c>
      <c r="T67" s="6">
        <v>97</v>
      </c>
      <c r="U67" s="56">
        <v>96.2</v>
      </c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7.25" customHeight="1">
      <c r="A68" s="52" t="str">
        <f>A7</f>
        <v>Bennett-Wallis A</v>
      </c>
      <c r="B68" s="6">
        <f>B7</f>
        <v>93</v>
      </c>
      <c r="C68" s="6">
        <f>C7</f>
        <v>91</v>
      </c>
      <c r="D68" s="6">
        <f>D7</f>
        <v>95</v>
      </c>
      <c r="E68" s="6">
        <f>E7</f>
        <v>94</v>
      </c>
      <c r="F68" s="6">
        <f>F7</f>
        <v>91</v>
      </c>
      <c r="G68" s="53">
        <f>G7</f>
        <v>92.8</v>
      </c>
      <c r="H68" s="54"/>
      <c r="I68" s="54"/>
      <c r="J68" s="55"/>
      <c r="K68" s="55"/>
      <c r="L68" s="55"/>
      <c r="M68" s="55"/>
      <c r="N68" s="55"/>
      <c r="O68" s="52" t="s">
        <v>29</v>
      </c>
      <c r="P68" s="6">
        <v>94</v>
      </c>
      <c r="Q68" s="6">
        <v>96</v>
      </c>
      <c r="R68" s="6">
        <v>97</v>
      </c>
      <c r="S68" s="6">
        <v>96</v>
      </c>
      <c r="T68" s="6">
        <v>97</v>
      </c>
      <c r="U68" s="56">
        <v>96</v>
      </c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>
      <c r="A69" s="52" t="str">
        <f>A33</f>
        <v>Chan R</v>
      </c>
      <c r="B69" s="6">
        <f>B33</f>
        <v>94</v>
      </c>
      <c r="C69" s="6">
        <f>C33</f>
        <v>96</v>
      </c>
      <c r="D69" s="6">
        <f>D33</f>
        <v>97</v>
      </c>
      <c r="E69" s="6">
        <f>E33</f>
        <v>96</v>
      </c>
      <c r="F69" s="6">
        <f>F33</f>
        <v>97</v>
      </c>
      <c r="G69" s="53">
        <f>G33</f>
        <v>96</v>
      </c>
      <c r="H69" s="54"/>
      <c r="I69" s="54"/>
      <c r="J69" s="55"/>
      <c r="K69" s="55"/>
      <c r="L69" s="55"/>
      <c r="M69" s="55"/>
      <c r="N69" s="55"/>
      <c r="O69" s="52" t="s">
        <v>28</v>
      </c>
      <c r="P69" s="6">
        <v>91</v>
      </c>
      <c r="Q69" s="6">
        <v>98</v>
      </c>
      <c r="R69" s="6">
        <v>96</v>
      </c>
      <c r="S69" s="6">
        <v>95</v>
      </c>
      <c r="T69" s="6">
        <v>95</v>
      </c>
      <c r="U69" s="56">
        <v>95</v>
      </c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7.25" customHeight="1">
      <c r="A70" s="52" t="str">
        <f>A53</f>
        <v>Crossley M</v>
      </c>
      <c r="B70" s="6">
        <f>B53</f>
        <v>91</v>
      </c>
      <c r="C70" s="6">
        <f>C53</f>
        <v>88</v>
      </c>
      <c r="D70" s="6">
        <f>D53</f>
        <v>96</v>
      </c>
      <c r="E70" s="6">
        <f>E53</f>
        <v>97</v>
      </c>
      <c r="F70" s="6">
        <f>F53</f>
        <v>95</v>
      </c>
      <c r="G70" s="53">
        <f>G53</f>
        <v>93.4</v>
      </c>
      <c r="H70" s="54"/>
      <c r="I70" s="54"/>
      <c r="J70" s="55"/>
      <c r="K70" s="55"/>
      <c r="L70" s="55"/>
      <c r="M70" s="55"/>
      <c r="N70" s="55"/>
      <c r="O70" s="52" t="s">
        <v>12</v>
      </c>
      <c r="P70" s="6">
        <v>93</v>
      </c>
      <c r="Q70" s="6">
        <v>94</v>
      </c>
      <c r="R70" s="6">
        <v>94</v>
      </c>
      <c r="S70" s="6">
        <v>96</v>
      </c>
      <c r="T70" s="6">
        <v>97</v>
      </c>
      <c r="U70" s="56">
        <v>94.8</v>
      </c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7.25" customHeight="1">
      <c r="A71" s="52" t="str">
        <f>A16</f>
        <v>Daglish O</v>
      </c>
      <c r="B71" s="6">
        <f>B16</f>
        <v>91</v>
      </c>
      <c r="C71" s="6">
        <f>C16</f>
        <v>97</v>
      </c>
      <c r="D71" s="6">
        <f>D16</f>
        <v>96</v>
      </c>
      <c r="E71" s="6">
        <f>E16</f>
        <v>94</v>
      </c>
      <c r="F71" s="6">
        <f>F16</f>
        <v>91</v>
      </c>
      <c r="G71" s="53">
        <f>G16</f>
        <v>93.8</v>
      </c>
      <c r="H71" s="54"/>
      <c r="I71" s="54"/>
      <c r="J71" s="55"/>
      <c r="K71" s="55"/>
      <c r="L71" s="55"/>
      <c r="M71" s="55"/>
      <c r="N71" s="55"/>
      <c r="O71" s="52" t="s">
        <v>42</v>
      </c>
      <c r="P71" s="6">
        <v>95</v>
      </c>
      <c r="Q71" s="6">
        <v>98</v>
      </c>
      <c r="R71" s="6">
        <v>92</v>
      </c>
      <c r="S71" s="6">
        <v>91</v>
      </c>
      <c r="T71" s="6">
        <v>96</v>
      </c>
      <c r="U71" s="56">
        <v>94.4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7.25" customHeight="1">
      <c r="A72" s="52" t="str">
        <f>A51</f>
        <v>Dines A</v>
      </c>
      <c r="B72" s="6">
        <f>B51</f>
        <v>95</v>
      </c>
      <c r="C72" s="6">
        <f>C51</f>
        <v>98</v>
      </c>
      <c r="D72" s="6">
        <f>D51</f>
        <v>92</v>
      </c>
      <c r="E72" s="6">
        <f>E51</f>
        <v>91</v>
      </c>
      <c r="F72" s="6">
        <f>F51</f>
        <v>96</v>
      </c>
      <c r="G72" s="53">
        <f>G51</f>
        <v>94.4</v>
      </c>
      <c r="H72" s="54"/>
      <c r="I72" s="54"/>
      <c r="J72" s="55"/>
      <c r="K72" s="55"/>
      <c r="L72" s="55"/>
      <c r="M72" s="55"/>
      <c r="N72" s="55"/>
      <c r="O72" s="52" t="s">
        <v>30</v>
      </c>
      <c r="P72" s="6">
        <v>93</v>
      </c>
      <c r="Q72" s="6">
        <v>92</v>
      </c>
      <c r="R72" s="6">
        <v>93</v>
      </c>
      <c r="S72" s="6">
        <v>97</v>
      </c>
      <c r="T72" s="6">
        <v>96</v>
      </c>
      <c r="U72" s="56">
        <v>94.2</v>
      </c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7.25" customHeight="1">
      <c r="A73" s="52" t="str">
        <f>A55</f>
        <v>Dorward P</v>
      </c>
      <c r="B73" s="6">
        <f>B55</f>
        <v>92</v>
      </c>
      <c r="C73" s="6">
        <f>C55</f>
        <v>93</v>
      </c>
      <c r="D73" s="6">
        <f>D55</f>
        <v>90</v>
      </c>
      <c r="E73" s="6">
        <f>E55</f>
        <v>90</v>
      </c>
      <c r="F73" s="6">
        <f>F55</f>
        <v>94</v>
      </c>
      <c r="G73" s="53">
        <f>G55</f>
        <v>91.8</v>
      </c>
      <c r="H73" s="54"/>
      <c r="I73" s="54"/>
      <c r="J73" s="55"/>
      <c r="K73" s="55"/>
      <c r="L73" s="55"/>
      <c r="M73" s="55"/>
      <c r="N73" s="55"/>
      <c r="O73" s="52" t="s">
        <v>23</v>
      </c>
      <c r="P73" s="6">
        <v>95</v>
      </c>
      <c r="Q73" s="6">
        <v>95</v>
      </c>
      <c r="R73" s="6">
        <v>96</v>
      </c>
      <c r="S73" s="6">
        <v>92</v>
      </c>
      <c r="T73" s="6">
        <v>93</v>
      </c>
      <c r="U73" s="56">
        <v>94.2</v>
      </c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25" customHeight="1">
      <c r="A74" s="52" t="str">
        <f>A9</f>
        <v>Eastwick-field C</v>
      </c>
      <c r="B74" s="6">
        <f>B9</f>
        <v>93</v>
      </c>
      <c r="C74" s="6">
        <f>C9</f>
        <v>92</v>
      </c>
      <c r="D74" s="6">
        <f>D9</f>
        <v>89</v>
      </c>
      <c r="E74" s="6">
        <f>E9</f>
        <v>94</v>
      </c>
      <c r="F74" s="6">
        <f>F9</f>
        <v>93</v>
      </c>
      <c r="G74" s="53">
        <f>G9</f>
        <v>92.2</v>
      </c>
      <c r="H74" s="54"/>
      <c r="I74" s="54"/>
      <c r="J74" s="55"/>
      <c r="K74" s="55"/>
      <c r="L74" s="55"/>
      <c r="M74" s="55"/>
      <c r="N74" s="55"/>
      <c r="O74" s="52" t="s">
        <v>6</v>
      </c>
      <c r="P74" s="6">
        <v>94</v>
      </c>
      <c r="Q74" s="6">
        <v>95</v>
      </c>
      <c r="R74" s="6">
        <v>94</v>
      </c>
      <c r="S74" s="6">
        <v>93</v>
      </c>
      <c r="T74" s="6">
        <v>0</v>
      </c>
      <c r="U74" s="56">
        <v>94</v>
      </c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7.25" customHeight="1">
      <c r="A75" s="52" t="str">
        <f>A24</f>
        <v>Edwards W</v>
      </c>
      <c r="B75" s="6">
        <f>B24</f>
        <v>89</v>
      </c>
      <c r="C75" s="6">
        <f>C24</f>
        <v>95</v>
      </c>
      <c r="D75" s="6">
        <f>D24</f>
        <v>90</v>
      </c>
      <c r="E75" s="6">
        <f>E24</f>
        <v>81</v>
      </c>
      <c r="F75" s="6">
        <f>F24</f>
        <v>89</v>
      </c>
      <c r="G75" s="53">
        <f>G24</f>
        <v>88.8</v>
      </c>
      <c r="H75" s="54"/>
      <c r="I75" s="54"/>
      <c r="J75" s="55"/>
      <c r="K75" s="55"/>
      <c r="L75" s="55"/>
      <c r="M75" s="55"/>
      <c r="N75" s="55"/>
      <c r="O75" s="52" t="s">
        <v>14</v>
      </c>
      <c r="P75" s="6">
        <v>91</v>
      </c>
      <c r="Q75" s="6">
        <v>97</v>
      </c>
      <c r="R75" s="6">
        <v>96</v>
      </c>
      <c r="S75" s="6">
        <v>94</v>
      </c>
      <c r="T75" s="6">
        <v>91</v>
      </c>
      <c r="U75" s="56">
        <v>93.8</v>
      </c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7.25" customHeight="1">
      <c r="A76" s="52" t="str">
        <f>A35</f>
        <v>Gould S</v>
      </c>
      <c r="B76" s="6">
        <f>B35</f>
        <v>83</v>
      </c>
      <c r="C76" s="6">
        <f>C35</f>
        <v>94</v>
      </c>
      <c r="D76" s="6">
        <f>D35</f>
        <v>94</v>
      </c>
      <c r="E76" s="6">
        <f>E35</f>
        <v>88</v>
      </c>
      <c r="F76" s="6">
        <f>F35</f>
        <v>84</v>
      </c>
      <c r="G76" s="53">
        <f>G35</f>
        <v>88.6</v>
      </c>
      <c r="H76" s="54"/>
      <c r="I76" s="54"/>
      <c r="J76" s="55"/>
      <c r="K76" s="55"/>
      <c r="L76" s="55"/>
      <c r="M76" s="55"/>
      <c r="N76" s="55"/>
      <c r="O76" s="52" t="s">
        <v>26</v>
      </c>
      <c r="P76" s="6">
        <v>94</v>
      </c>
      <c r="Q76" s="6">
        <v>95</v>
      </c>
      <c r="R76" s="6">
        <v>95</v>
      </c>
      <c r="S76" s="6">
        <v>92</v>
      </c>
      <c r="T76" s="6">
        <v>93</v>
      </c>
      <c r="U76" s="56">
        <v>93.8</v>
      </c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25" customHeight="1">
      <c r="A77" s="52" t="str">
        <f>A6</f>
        <v>Greenaway L</v>
      </c>
      <c r="B77" s="6">
        <f>B6</f>
        <v>92</v>
      </c>
      <c r="C77" s="6">
        <f>C6</f>
        <v>93</v>
      </c>
      <c r="D77" s="6">
        <f>D6</f>
        <v>93</v>
      </c>
      <c r="E77" s="6">
        <f>E6</f>
        <v>86</v>
      </c>
      <c r="F77" s="6">
        <f>F6</f>
        <v>95</v>
      </c>
      <c r="G77" s="53">
        <f>G6</f>
        <v>91.8</v>
      </c>
      <c r="H77" s="54"/>
      <c r="I77" s="54"/>
      <c r="J77" s="55"/>
      <c r="K77" s="55"/>
      <c r="L77" s="55"/>
      <c r="M77" s="55"/>
      <c r="N77" s="55"/>
      <c r="O77" s="52" t="s">
        <v>16</v>
      </c>
      <c r="P77" s="6">
        <v>91</v>
      </c>
      <c r="Q77" s="6">
        <v>90</v>
      </c>
      <c r="R77" s="6">
        <v>93</v>
      </c>
      <c r="S77" s="6">
        <v>97</v>
      </c>
      <c r="T77" s="6">
        <v>97</v>
      </c>
      <c r="U77" s="56">
        <v>93.6</v>
      </c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7.25" customHeight="1">
      <c r="A78" s="52" t="str">
        <f>A5</f>
        <v>Hallmann L</v>
      </c>
      <c r="B78" s="6">
        <f>B5</f>
        <v>90</v>
      </c>
      <c r="C78" s="6">
        <f>C5</f>
        <v>80</v>
      </c>
      <c r="D78" s="6">
        <f>D5</f>
        <v>91</v>
      </c>
      <c r="E78" s="6">
        <f>E5</f>
        <v>86</v>
      </c>
      <c r="F78" s="6">
        <f>F5</f>
        <v>91</v>
      </c>
      <c r="G78" s="53">
        <f>G5</f>
        <v>87.6</v>
      </c>
      <c r="H78" s="54"/>
      <c r="I78" s="54"/>
      <c r="J78" s="55"/>
      <c r="K78" s="55"/>
      <c r="L78" s="55"/>
      <c r="M78" s="55"/>
      <c r="N78" s="55"/>
      <c r="O78" s="52" t="s">
        <v>44</v>
      </c>
      <c r="P78" s="6">
        <v>91</v>
      </c>
      <c r="Q78" s="6">
        <v>88</v>
      </c>
      <c r="R78" s="6">
        <v>96</v>
      </c>
      <c r="S78" s="6">
        <v>97</v>
      </c>
      <c r="T78" s="6">
        <v>95</v>
      </c>
      <c r="U78" s="56">
        <v>93.4</v>
      </c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7.25" customHeight="1">
      <c r="A79" s="52" t="str">
        <f>A25</f>
        <v>Hutchins K</v>
      </c>
      <c r="B79" s="6">
        <f>B25</f>
        <v>95</v>
      </c>
      <c r="C79" s="6">
        <f>C25</f>
        <v>95</v>
      </c>
      <c r="D79" s="6">
        <f>D25</f>
        <v>96</v>
      </c>
      <c r="E79" s="6">
        <f>E25</f>
        <v>92</v>
      </c>
      <c r="F79" s="6">
        <f>F25</f>
        <v>93</v>
      </c>
      <c r="G79" s="53">
        <f>G25</f>
        <v>94.2</v>
      </c>
      <c r="H79" s="54"/>
      <c r="I79" s="54"/>
      <c r="J79" s="55"/>
      <c r="K79" s="55"/>
      <c r="L79" s="55"/>
      <c r="M79" s="55"/>
      <c r="N79" s="55"/>
      <c r="O79" s="52" t="s">
        <v>34</v>
      </c>
      <c r="P79" s="6">
        <v>94</v>
      </c>
      <c r="Q79" s="6">
        <v>91</v>
      </c>
      <c r="R79" s="6">
        <v>95</v>
      </c>
      <c r="S79" s="6">
        <v>93</v>
      </c>
      <c r="T79" s="6">
        <v>0</v>
      </c>
      <c r="U79" s="56">
        <v>93.25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7.25" customHeight="1">
      <c r="A80" s="52" t="str">
        <f>A44</f>
        <v>Kapustina K</v>
      </c>
      <c r="B80" s="6">
        <f>B44</f>
        <v>93</v>
      </c>
      <c r="C80" s="6">
        <f>C44</f>
        <v>93</v>
      </c>
      <c r="D80" s="6">
        <f>D44</f>
        <v>90</v>
      </c>
      <c r="E80" s="6">
        <f>E44</f>
        <v>92</v>
      </c>
      <c r="F80" s="6">
        <f>F44</f>
        <v>91</v>
      </c>
      <c r="G80" s="53">
        <f>G44</f>
        <v>91.8</v>
      </c>
      <c r="H80" s="54"/>
      <c r="I80" s="54"/>
      <c r="J80" s="55"/>
      <c r="K80" s="55"/>
      <c r="L80" s="55"/>
      <c r="M80" s="55"/>
      <c r="N80" s="55"/>
      <c r="O80" s="52" t="s">
        <v>5</v>
      </c>
      <c r="P80" s="6">
        <v>93</v>
      </c>
      <c r="Q80" s="6">
        <v>91</v>
      </c>
      <c r="R80" s="6">
        <v>95</v>
      </c>
      <c r="S80" s="6">
        <v>94</v>
      </c>
      <c r="T80" s="6">
        <v>91</v>
      </c>
      <c r="U80" s="56">
        <v>92.8</v>
      </c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7.25" customHeight="1">
      <c r="A81" s="52" t="str">
        <f>A18</f>
        <v>Mack T</v>
      </c>
      <c r="B81" s="6">
        <f>B18</f>
        <v>91</v>
      </c>
      <c r="C81" s="6">
        <f>C18</f>
        <v>90</v>
      </c>
      <c r="D81" s="6">
        <f>D18</f>
        <v>93</v>
      </c>
      <c r="E81" s="6">
        <f>E18</f>
        <v>97</v>
      </c>
      <c r="F81" s="6">
        <f>F18</f>
        <v>97</v>
      </c>
      <c r="G81" s="53">
        <f>G18</f>
        <v>93.6</v>
      </c>
      <c r="H81" s="54"/>
      <c r="I81" s="54"/>
      <c r="J81" s="55"/>
      <c r="K81" s="55"/>
      <c r="L81" s="55"/>
      <c r="M81" s="55"/>
      <c r="N81" s="55"/>
      <c r="O81" s="52" t="s">
        <v>15</v>
      </c>
      <c r="P81" s="6">
        <v>91</v>
      </c>
      <c r="Q81" s="6">
        <v>93</v>
      </c>
      <c r="R81" s="6">
        <v>88</v>
      </c>
      <c r="S81" s="6">
        <v>98</v>
      </c>
      <c r="T81" s="6">
        <v>94</v>
      </c>
      <c r="U81" s="56">
        <v>92.8</v>
      </c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7.25" customHeight="1">
      <c r="A82" s="52" t="str">
        <f>A36</f>
        <v>Malone G</v>
      </c>
      <c r="B82" s="6">
        <f>B36</f>
        <v>90</v>
      </c>
      <c r="C82" s="6">
        <f>C36</f>
        <v>95</v>
      </c>
      <c r="D82" s="6">
        <f>D36</f>
        <v>91</v>
      </c>
      <c r="E82" s="6">
        <f>E36</f>
        <v>92</v>
      </c>
      <c r="F82" s="6">
        <f>F36</f>
        <v>91</v>
      </c>
      <c r="G82" s="53">
        <f>G36</f>
        <v>91.8</v>
      </c>
      <c r="H82" s="54"/>
      <c r="I82" s="54"/>
      <c r="J82" s="55"/>
      <c r="K82" s="55"/>
      <c r="L82" s="55"/>
      <c r="M82" s="55"/>
      <c r="N82" s="55"/>
      <c r="O82" s="57" t="s">
        <v>50</v>
      </c>
      <c r="P82" s="58">
        <v>91</v>
      </c>
      <c r="Q82" s="58">
        <v>93</v>
      </c>
      <c r="R82" s="58">
        <v>90</v>
      </c>
      <c r="S82" s="58">
        <v>94</v>
      </c>
      <c r="T82" s="58">
        <v>94</v>
      </c>
      <c r="U82" s="59">
        <v>92.4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7.25" customHeight="1">
      <c r="A83" s="60" t="str">
        <f>A46</f>
        <v>Moulton A</v>
      </c>
      <c r="B83" s="1">
        <f>B46</f>
        <v>0</v>
      </c>
      <c r="C83" s="1">
        <f>C46</f>
        <v>0</v>
      </c>
      <c r="D83" s="1">
        <f>D46</f>
        <v>0</v>
      </c>
      <c r="E83" s="1">
        <f>E46</f>
        <v>0</v>
      </c>
      <c r="F83" s="3">
        <f>F46</f>
        <v>92</v>
      </c>
      <c r="G83" s="61">
        <f>G46</f>
        <v>92</v>
      </c>
      <c r="H83" s="62"/>
      <c r="I83" s="54"/>
      <c r="J83" s="55"/>
      <c r="K83" s="55"/>
      <c r="L83" s="55"/>
      <c r="M83" s="55"/>
      <c r="N83" s="55"/>
      <c r="O83" s="52" t="s">
        <v>7</v>
      </c>
      <c r="P83" s="6">
        <v>93</v>
      </c>
      <c r="Q83" s="6">
        <v>92</v>
      </c>
      <c r="R83" s="6">
        <v>89</v>
      </c>
      <c r="S83" s="6">
        <v>94</v>
      </c>
      <c r="T83" s="6">
        <v>93</v>
      </c>
      <c r="U83" s="56">
        <v>92.2</v>
      </c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1" ht="17.25" customHeight="1">
      <c r="A84" s="52" t="str">
        <f>A27</f>
        <v>Nathan D</v>
      </c>
      <c r="B84" s="6">
        <f>B27</f>
        <v>94</v>
      </c>
      <c r="C84" s="6">
        <f>C27</f>
        <v>95</v>
      </c>
      <c r="D84" s="6">
        <f>D27</f>
        <v>95</v>
      </c>
      <c r="E84" s="6">
        <f>E27</f>
        <v>92</v>
      </c>
      <c r="F84" s="6">
        <f>F27</f>
        <v>93</v>
      </c>
      <c r="G84" s="53">
        <f>G27</f>
        <v>93.8</v>
      </c>
      <c r="H84" s="62"/>
      <c r="I84" s="62"/>
      <c r="J84" s="32"/>
      <c r="K84" s="32"/>
      <c r="L84" s="32"/>
      <c r="M84" s="32"/>
      <c r="N84" s="32"/>
      <c r="O84" s="52" t="s">
        <v>39</v>
      </c>
      <c r="P84" s="6">
        <v>0</v>
      </c>
      <c r="Q84" s="6">
        <v>0</v>
      </c>
      <c r="R84" s="6">
        <v>0</v>
      </c>
      <c r="S84" s="6">
        <v>0</v>
      </c>
      <c r="T84" s="6">
        <v>92</v>
      </c>
      <c r="U84" s="56">
        <v>92</v>
      </c>
    </row>
    <row r="85" spans="1:21" ht="17.25" customHeight="1">
      <c r="A85" s="52" t="str">
        <f>A43</f>
        <v>Olenberg E </v>
      </c>
      <c r="B85" s="6">
        <f>B43</f>
        <v>92</v>
      </c>
      <c r="C85" s="6">
        <f>C43</f>
        <v>87</v>
      </c>
      <c r="D85" s="6">
        <f>D43</f>
        <v>88</v>
      </c>
      <c r="E85" s="6">
        <f>E43</f>
        <v>82</v>
      </c>
      <c r="F85" s="6">
        <f>F43</f>
        <v>90</v>
      </c>
      <c r="G85" s="53">
        <f>G43</f>
        <v>87.8</v>
      </c>
      <c r="H85" s="62"/>
      <c r="I85" s="62"/>
      <c r="J85" s="32"/>
      <c r="K85" s="32"/>
      <c r="L85" s="32"/>
      <c r="M85" s="32"/>
      <c r="N85" s="32"/>
      <c r="O85" s="52" t="s">
        <v>45</v>
      </c>
      <c r="P85" s="6">
        <v>92</v>
      </c>
      <c r="Q85" s="6">
        <v>91</v>
      </c>
      <c r="R85" s="6">
        <v>91</v>
      </c>
      <c r="S85" s="6">
        <v>91</v>
      </c>
      <c r="T85" s="6">
        <v>95</v>
      </c>
      <c r="U85" s="56">
        <v>92</v>
      </c>
    </row>
    <row r="86" spans="1:21" ht="17.25" customHeight="1">
      <c r="A86" s="52" t="str">
        <f>A32</f>
        <v>Palmer M</v>
      </c>
      <c r="B86" s="6">
        <f>B32</f>
        <v>91</v>
      </c>
      <c r="C86" s="6">
        <f>C32</f>
        <v>98</v>
      </c>
      <c r="D86" s="6">
        <f>D32</f>
        <v>96</v>
      </c>
      <c r="E86" s="6">
        <f>E32</f>
        <v>95</v>
      </c>
      <c r="F86" s="6">
        <f>F32</f>
        <v>95</v>
      </c>
      <c r="G86" s="53">
        <f>G32</f>
        <v>95</v>
      </c>
      <c r="H86" s="62"/>
      <c r="I86" s="62"/>
      <c r="J86" s="32"/>
      <c r="K86" s="32"/>
      <c r="L86" s="32"/>
      <c r="M86" s="32"/>
      <c r="N86" s="32"/>
      <c r="O86" s="52" t="s">
        <v>46</v>
      </c>
      <c r="P86" s="6">
        <v>92</v>
      </c>
      <c r="Q86" s="6">
        <v>93</v>
      </c>
      <c r="R86" s="6">
        <v>90</v>
      </c>
      <c r="S86" s="6">
        <v>90</v>
      </c>
      <c r="T86" s="6">
        <v>94</v>
      </c>
      <c r="U86" s="56">
        <v>91.8</v>
      </c>
    </row>
    <row r="87" spans="1:21" ht="17.25" customHeight="1">
      <c r="A87" s="52" t="str">
        <f>A14</f>
        <v>Patel C</v>
      </c>
      <c r="B87" s="6">
        <f>B14</f>
        <v>93</v>
      </c>
      <c r="C87" s="6">
        <f>C14</f>
        <v>94</v>
      </c>
      <c r="D87" s="6">
        <f>D14</f>
        <v>94</v>
      </c>
      <c r="E87" s="6">
        <f>E14</f>
        <v>96</v>
      </c>
      <c r="F87" s="6">
        <f>F14</f>
        <v>97</v>
      </c>
      <c r="G87" s="53">
        <f>G14</f>
        <v>94.8</v>
      </c>
      <c r="H87" s="63"/>
      <c r="I87" s="62"/>
      <c r="J87" s="32"/>
      <c r="K87" s="32"/>
      <c r="L87" s="32"/>
      <c r="M87" s="32"/>
      <c r="N87" s="32"/>
      <c r="O87" s="52" t="s">
        <v>4</v>
      </c>
      <c r="P87" s="6">
        <v>92</v>
      </c>
      <c r="Q87" s="6">
        <v>93</v>
      </c>
      <c r="R87" s="6">
        <v>93</v>
      </c>
      <c r="S87" s="6">
        <v>86</v>
      </c>
      <c r="T87" s="6">
        <v>95</v>
      </c>
      <c r="U87" s="56">
        <v>91.8</v>
      </c>
    </row>
    <row r="88" spans="1:21" ht="17.25" customHeight="1">
      <c r="A88" s="52" t="str">
        <f>A54</f>
        <v>Pattison J</v>
      </c>
      <c r="B88" s="6">
        <f>B54</f>
        <v>92</v>
      </c>
      <c r="C88" s="6">
        <f>C54</f>
        <v>91</v>
      </c>
      <c r="D88" s="6">
        <f>D54</f>
        <v>91</v>
      </c>
      <c r="E88" s="6">
        <f>E54</f>
        <v>91</v>
      </c>
      <c r="F88" s="6">
        <f>F54</f>
        <v>95</v>
      </c>
      <c r="G88" s="53">
        <f>G54</f>
        <v>92</v>
      </c>
      <c r="H88" s="62"/>
      <c r="I88" s="62"/>
      <c r="J88" s="32"/>
      <c r="K88" s="32"/>
      <c r="L88" s="32"/>
      <c r="M88" s="32"/>
      <c r="N88" s="32"/>
      <c r="O88" s="52" t="s">
        <v>37</v>
      </c>
      <c r="P88" s="6">
        <v>93</v>
      </c>
      <c r="Q88" s="6">
        <v>93</v>
      </c>
      <c r="R88" s="6">
        <v>90</v>
      </c>
      <c r="S88" s="6">
        <v>92</v>
      </c>
      <c r="T88" s="6">
        <v>91</v>
      </c>
      <c r="U88" s="56">
        <v>91.8</v>
      </c>
    </row>
    <row r="89" spans="1:21" ht="17.25" customHeight="1">
      <c r="A89" s="52" t="str">
        <f>A8</f>
        <v>Randall L</v>
      </c>
      <c r="B89" s="6">
        <f>B8</f>
        <v>94</v>
      </c>
      <c r="C89" s="6">
        <f>C8</f>
        <v>95</v>
      </c>
      <c r="D89" s="6">
        <f>D8</f>
        <v>94</v>
      </c>
      <c r="E89" s="6">
        <f>E8</f>
        <v>93</v>
      </c>
      <c r="F89" s="6">
        <f>F8</f>
        <v>0</v>
      </c>
      <c r="G89" s="53">
        <f>G8</f>
        <v>94</v>
      </c>
      <c r="H89" s="62"/>
      <c r="I89" s="62"/>
      <c r="J89" s="32"/>
      <c r="K89" s="32"/>
      <c r="L89" s="32"/>
      <c r="M89" s="32"/>
      <c r="N89" s="32"/>
      <c r="O89" s="52" t="s">
        <v>32</v>
      </c>
      <c r="P89" s="6">
        <v>90</v>
      </c>
      <c r="Q89" s="6">
        <v>95</v>
      </c>
      <c r="R89" s="6">
        <v>91</v>
      </c>
      <c r="S89" s="6">
        <v>92</v>
      </c>
      <c r="T89" s="6">
        <v>91</v>
      </c>
      <c r="U89" s="56">
        <v>91.8</v>
      </c>
    </row>
    <row r="90" spans="1:21" ht="17.25" customHeight="1">
      <c r="A90" s="52" t="str">
        <f>A42</f>
        <v>Robinson A </v>
      </c>
      <c r="B90" s="6">
        <f>B42</f>
        <v>97</v>
      </c>
      <c r="C90" s="6">
        <f>C42</f>
        <v>98</v>
      </c>
      <c r="D90" s="6">
        <f>D42</f>
        <v>93</v>
      </c>
      <c r="E90" s="6">
        <f>E42</f>
        <v>98</v>
      </c>
      <c r="F90" s="6">
        <f>F42</f>
        <v>98</v>
      </c>
      <c r="G90" s="53">
        <f>G42</f>
        <v>96.8</v>
      </c>
      <c r="H90" s="62"/>
      <c r="I90" s="62"/>
      <c r="J90" s="32"/>
      <c r="K90" s="32"/>
      <c r="L90" s="32"/>
      <c r="M90" s="32"/>
      <c r="N90" s="32"/>
      <c r="O90" s="52" t="s">
        <v>25</v>
      </c>
      <c r="P90" s="6">
        <v>90</v>
      </c>
      <c r="Q90" s="6">
        <v>96</v>
      </c>
      <c r="R90" s="6">
        <v>91</v>
      </c>
      <c r="S90" s="6">
        <v>88</v>
      </c>
      <c r="T90" s="6">
        <v>92</v>
      </c>
      <c r="U90" s="56">
        <v>91.4</v>
      </c>
    </row>
    <row r="91" spans="1:21" ht="17.25" customHeight="1">
      <c r="A91" s="52" t="str">
        <f>A17</f>
        <v>Rowland N</v>
      </c>
      <c r="B91" s="6">
        <f>B17</f>
        <v>91</v>
      </c>
      <c r="C91" s="6">
        <f>C17</f>
        <v>93</v>
      </c>
      <c r="D91" s="6">
        <f>D17</f>
        <v>88</v>
      </c>
      <c r="E91" s="6">
        <f>E17</f>
        <v>98</v>
      </c>
      <c r="F91" s="6">
        <f>F17</f>
        <v>94</v>
      </c>
      <c r="G91" s="53">
        <f>G17</f>
        <v>92.8</v>
      </c>
      <c r="H91" s="62"/>
      <c r="I91" s="62"/>
      <c r="J91" s="32"/>
      <c r="K91" s="32"/>
      <c r="L91" s="32"/>
      <c r="M91" s="32"/>
      <c r="N91" s="32"/>
      <c r="O91" s="52" t="s">
        <v>43</v>
      </c>
      <c r="P91" s="6">
        <v>90</v>
      </c>
      <c r="Q91" s="6">
        <v>92</v>
      </c>
      <c r="R91" s="6">
        <v>88</v>
      </c>
      <c r="S91" s="6">
        <v>90</v>
      </c>
      <c r="T91" s="6">
        <v>95</v>
      </c>
      <c r="U91" s="56">
        <v>91</v>
      </c>
    </row>
    <row r="92" spans="1:21" ht="17.25" customHeight="1">
      <c r="A92" s="52" t="str">
        <f>A15</f>
        <v>Shutt M</v>
      </c>
      <c r="B92" s="6">
        <f>B15</f>
        <v>98</v>
      </c>
      <c r="C92" s="6">
        <f>C15</f>
        <v>98</v>
      </c>
      <c r="D92" s="6">
        <f>D15</f>
        <v>93</v>
      </c>
      <c r="E92" s="6">
        <f>E15</f>
        <v>95</v>
      </c>
      <c r="F92" s="6">
        <f>F15</f>
        <v>97</v>
      </c>
      <c r="G92" s="53">
        <f>G15</f>
        <v>96.2</v>
      </c>
      <c r="H92" s="62"/>
      <c r="I92" s="62"/>
      <c r="J92" s="32"/>
      <c r="K92" s="32"/>
      <c r="L92" s="32"/>
      <c r="M92" s="32"/>
      <c r="N92" s="32"/>
      <c r="O92" s="52" t="s">
        <v>38</v>
      </c>
      <c r="P92" s="6">
        <v>86</v>
      </c>
      <c r="Q92" s="6">
        <v>91</v>
      </c>
      <c r="R92" s="6">
        <v>90</v>
      </c>
      <c r="S92" s="6">
        <v>92</v>
      </c>
      <c r="T92" s="6">
        <v>95</v>
      </c>
      <c r="U92" s="56">
        <v>90.8</v>
      </c>
    </row>
    <row r="93" spans="1:21" ht="17.25" customHeight="1">
      <c r="A93" s="52" t="str">
        <f>A52</f>
        <v>Spencer L</v>
      </c>
      <c r="B93" s="6">
        <f>B52</f>
        <v>90</v>
      </c>
      <c r="C93" s="6">
        <f>C52</f>
        <v>92</v>
      </c>
      <c r="D93" s="6">
        <f>D52</f>
        <v>88</v>
      </c>
      <c r="E93" s="6">
        <f>E52</f>
        <v>90</v>
      </c>
      <c r="F93" s="6">
        <f>F52</f>
        <v>95</v>
      </c>
      <c r="G93" s="53">
        <f>G52</f>
        <v>91</v>
      </c>
      <c r="H93" s="64"/>
      <c r="I93" s="64"/>
      <c r="J93" s="65"/>
      <c r="K93" s="65"/>
      <c r="L93" s="65"/>
      <c r="M93" s="65"/>
      <c r="N93" s="65"/>
      <c r="O93" s="52" t="s">
        <v>21</v>
      </c>
      <c r="P93" s="6">
        <v>89</v>
      </c>
      <c r="Q93" s="6">
        <v>95</v>
      </c>
      <c r="R93" s="6">
        <v>90</v>
      </c>
      <c r="S93" s="6">
        <v>81</v>
      </c>
      <c r="T93" s="6">
        <v>89</v>
      </c>
      <c r="U93" s="56">
        <v>88.8</v>
      </c>
    </row>
    <row r="94" spans="1:21" ht="17.25" customHeight="1">
      <c r="A94" s="52" t="str">
        <f>A41</f>
        <v>Ward G</v>
      </c>
      <c r="B94" s="6">
        <f>B41</f>
        <v>94</v>
      </c>
      <c r="C94" s="6">
        <f>C41</f>
        <v>91</v>
      </c>
      <c r="D94" s="6">
        <f>D41</f>
        <v>95</v>
      </c>
      <c r="E94" s="6">
        <f>E41</f>
        <v>93</v>
      </c>
      <c r="F94" s="6">
        <f>F41</f>
        <v>0</v>
      </c>
      <c r="G94" s="53">
        <f>G41</f>
        <v>93.25</v>
      </c>
      <c r="O94" s="52" t="s">
        <v>31</v>
      </c>
      <c r="P94" s="6">
        <v>83</v>
      </c>
      <c r="Q94" s="6">
        <v>94</v>
      </c>
      <c r="R94" s="6">
        <v>94</v>
      </c>
      <c r="S94" s="6">
        <v>88</v>
      </c>
      <c r="T94" s="6">
        <v>84</v>
      </c>
      <c r="U94" s="56">
        <v>88.6</v>
      </c>
    </row>
    <row r="95" spans="1:21" ht="17.25" customHeight="1">
      <c r="A95" s="52" t="str">
        <f>A23</f>
        <v>Xicms A /Lin H/ burglass</v>
      </c>
      <c r="B95" s="6">
        <f>B23</f>
        <v>91</v>
      </c>
      <c r="C95" s="6">
        <f>C23</f>
        <v>93</v>
      </c>
      <c r="D95" s="6">
        <f>D23</f>
        <v>90</v>
      </c>
      <c r="E95" s="6">
        <f>E23</f>
        <v>94</v>
      </c>
      <c r="F95" s="6">
        <f>F23</f>
        <v>94</v>
      </c>
      <c r="G95" s="53">
        <f>G23</f>
        <v>92.4</v>
      </c>
      <c r="O95" s="52" t="s">
        <v>36</v>
      </c>
      <c r="P95" s="6">
        <v>92</v>
      </c>
      <c r="Q95" s="6">
        <v>87</v>
      </c>
      <c r="R95" s="6">
        <v>88</v>
      </c>
      <c r="S95" s="6">
        <v>82</v>
      </c>
      <c r="T95" s="6">
        <v>90</v>
      </c>
      <c r="U95" s="56">
        <v>87.8</v>
      </c>
    </row>
    <row r="96" spans="1:21" ht="17.25" customHeight="1">
      <c r="A96" s="52" t="str">
        <f>A26</f>
        <v>Zakers S</v>
      </c>
      <c r="B96" s="6">
        <f>B26</f>
        <v>90</v>
      </c>
      <c r="C96" s="6">
        <f>C26</f>
        <v>96</v>
      </c>
      <c r="D96" s="6">
        <f>D26</f>
        <v>91</v>
      </c>
      <c r="E96" s="6">
        <f>E26</f>
        <v>88</v>
      </c>
      <c r="F96" s="6">
        <f>F26</f>
        <v>92</v>
      </c>
      <c r="G96" s="53">
        <f>G26</f>
        <v>91.4</v>
      </c>
      <c r="O96" s="52" t="s">
        <v>3</v>
      </c>
      <c r="P96" s="6">
        <v>90</v>
      </c>
      <c r="Q96" s="6">
        <v>80</v>
      </c>
      <c r="R96" s="6">
        <v>91</v>
      </c>
      <c r="S96" s="6">
        <v>86</v>
      </c>
      <c r="T96" s="6">
        <v>91</v>
      </c>
      <c r="U96" s="56">
        <v>87.6</v>
      </c>
    </row>
    <row r="97" spans="1:21" ht="26.25" customHeight="1">
      <c r="A97" s="66"/>
      <c r="B97" s="67"/>
      <c r="C97" s="67"/>
      <c r="D97" s="67"/>
      <c r="E97" s="67"/>
      <c r="F97" s="67"/>
      <c r="G97" s="68"/>
      <c r="O97" s="66"/>
      <c r="P97" s="69"/>
      <c r="Q97" s="69"/>
      <c r="R97" s="69"/>
      <c r="S97" s="69"/>
      <c r="T97" s="69"/>
      <c r="U97" s="70"/>
    </row>
  </sheetData>
  <sheetProtection selectLockedCells="1" selectUnlockedCells="1"/>
  <mergeCells count="7">
    <mergeCell ref="A1:U1"/>
    <mergeCell ref="P24:S24"/>
    <mergeCell ref="P25:S25"/>
    <mergeCell ref="O48:T48"/>
    <mergeCell ref="A61:U61"/>
    <mergeCell ref="B64:E64"/>
    <mergeCell ref="P64:S64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activeCellId="1" sqref="A66:IV9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2017-10-11T09:33:35Z</dcterms:modified>
  <cp:category/>
  <cp:version/>
  <cp:contentType/>
  <cp:contentStatus/>
  <cp:revision>1</cp:revision>
</cp:coreProperties>
</file>